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ite Internet\Mise à jour octobre 2023\Données pétrolières et gazières\"/>
    </mc:Choice>
  </mc:AlternateContent>
  <bookViews>
    <workbookView xWindow="0" yWindow="0" windowWidth="28800" windowHeight="11775" activeTab="1"/>
  </bookViews>
  <sheets>
    <sheet name="4e trimestre 2022 français" sheetId="1" r:id="rId1"/>
    <sheet name="4e trimestre 2022 anglais" sheetId="2" r:id="rId2"/>
  </sheets>
  <externalReferences>
    <externalReference r:id="rId3"/>
  </externalReferences>
  <definedNames>
    <definedName name="_xlnm.Print_Area" localSheetId="1">'4e trimestre 2022 anglais'!$A$1:$Q$163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2" l="1"/>
  <c r="I158" i="2"/>
  <c r="I157" i="2"/>
  <c r="I156" i="2"/>
  <c r="I160" i="2" s="1"/>
  <c r="O149" i="2"/>
  <c r="G149" i="2"/>
  <c r="O148" i="2"/>
  <c r="G148" i="2"/>
  <c r="O147" i="2"/>
  <c r="G147" i="2"/>
  <c r="O146" i="2"/>
  <c r="O150" i="2" s="1"/>
  <c r="G146" i="2"/>
  <c r="G150" i="2" s="1"/>
  <c r="O135" i="2"/>
  <c r="N135" i="2"/>
  <c r="M135" i="2"/>
  <c r="L135" i="2"/>
  <c r="K135" i="2"/>
  <c r="J135" i="2"/>
  <c r="I135" i="2"/>
  <c r="H135" i="2"/>
  <c r="G135" i="2"/>
  <c r="F135" i="2"/>
  <c r="E135" i="2"/>
  <c r="D135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O132" i="2"/>
  <c r="O136" i="2" s="1"/>
  <c r="N132" i="2"/>
  <c r="N136" i="2" s="1"/>
  <c r="M132" i="2"/>
  <c r="M136" i="2" s="1"/>
  <c r="L132" i="2"/>
  <c r="L136" i="2" s="1"/>
  <c r="K132" i="2"/>
  <c r="K136" i="2" s="1"/>
  <c r="J132" i="2"/>
  <c r="J136" i="2" s="1"/>
  <c r="I132" i="2"/>
  <c r="I136" i="2" s="1"/>
  <c r="H132" i="2"/>
  <c r="H136" i="2" s="1"/>
  <c r="G132" i="2"/>
  <c r="G136" i="2" s="1"/>
  <c r="F132" i="2"/>
  <c r="F136" i="2" s="1"/>
  <c r="E132" i="2"/>
  <c r="E136" i="2" s="1"/>
  <c r="D132" i="2"/>
  <c r="D136" i="2" s="1"/>
  <c r="K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I122" i="2" s="1"/>
  <c r="H118" i="2"/>
  <c r="G118" i="2"/>
  <c r="G122" i="2" s="1"/>
  <c r="M110" i="2"/>
  <c r="O109" i="2"/>
  <c r="N109" i="2"/>
  <c r="M109" i="2"/>
  <c r="L109" i="2"/>
  <c r="K109" i="2"/>
  <c r="F109" i="2"/>
  <c r="E109" i="2"/>
  <c r="D109" i="2"/>
  <c r="C109" i="2"/>
  <c r="B109" i="2"/>
  <c r="O108" i="2"/>
  <c r="N108" i="2"/>
  <c r="M108" i="2"/>
  <c r="L108" i="2"/>
  <c r="K108" i="2"/>
  <c r="F108" i="2"/>
  <c r="E108" i="2"/>
  <c r="D108" i="2"/>
  <c r="C108" i="2"/>
  <c r="B108" i="2"/>
  <c r="O107" i="2"/>
  <c r="N107" i="2"/>
  <c r="M107" i="2"/>
  <c r="L107" i="2"/>
  <c r="K107" i="2"/>
  <c r="F107" i="2"/>
  <c r="E107" i="2"/>
  <c r="D107" i="2"/>
  <c r="C107" i="2"/>
  <c r="B107" i="2"/>
  <c r="O106" i="2"/>
  <c r="O110" i="2" s="1"/>
  <c r="N106" i="2"/>
  <c r="M106" i="2"/>
  <c r="L106" i="2"/>
  <c r="K106" i="2"/>
  <c r="K110" i="2" s="1"/>
  <c r="F106" i="2"/>
  <c r="F110" i="2" s="1"/>
  <c r="E106" i="2"/>
  <c r="D106" i="2"/>
  <c r="D110" i="2" s="1"/>
  <c r="C106" i="2"/>
  <c r="B106" i="2"/>
  <c r="B110" i="2" s="1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K98" i="2" s="1"/>
  <c r="J94" i="2"/>
  <c r="I94" i="2"/>
  <c r="I98" i="2" s="1"/>
  <c r="H94" i="2"/>
  <c r="G94" i="2"/>
  <c r="G98" i="2" s="1"/>
  <c r="I86" i="2"/>
  <c r="I85" i="2"/>
  <c r="I84" i="2"/>
  <c r="I83" i="2"/>
  <c r="I87" i="2" s="1"/>
  <c r="O76" i="2"/>
  <c r="N76" i="2"/>
  <c r="M76" i="2"/>
  <c r="L76" i="2"/>
  <c r="K76" i="2"/>
  <c r="F76" i="2"/>
  <c r="E76" i="2"/>
  <c r="D76" i="2"/>
  <c r="C76" i="2"/>
  <c r="B76" i="2"/>
  <c r="O75" i="2"/>
  <c r="N75" i="2"/>
  <c r="M75" i="2"/>
  <c r="L75" i="2"/>
  <c r="K75" i="2"/>
  <c r="F75" i="2"/>
  <c r="E75" i="2"/>
  <c r="D75" i="2"/>
  <c r="C75" i="2"/>
  <c r="B75" i="2"/>
  <c r="O74" i="2"/>
  <c r="N74" i="2"/>
  <c r="M74" i="2"/>
  <c r="L74" i="2"/>
  <c r="K74" i="2"/>
  <c r="F74" i="2"/>
  <c r="F77" i="2" s="1"/>
  <c r="E74" i="2"/>
  <c r="D74" i="2"/>
  <c r="C74" i="2"/>
  <c r="B74" i="2"/>
  <c r="O73" i="2"/>
  <c r="O77" i="2" s="1"/>
  <c r="N73" i="2"/>
  <c r="M73" i="2"/>
  <c r="M77" i="2" s="1"/>
  <c r="L73" i="2"/>
  <c r="K73" i="2"/>
  <c r="K77" i="2" s="1"/>
  <c r="F73" i="2"/>
  <c r="E73" i="2"/>
  <c r="D73" i="2"/>
  <c r="D77" i="2" s="1"/>
  <c r="C73" i="2"/>
  <c r="B73" i="2"/>
  <c r="B77" i="2" s="1"/>
  <c r="I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K68" i="2" s="1"/>
  <c r="J64" i="2"/>
  <c r="I64" i="2"/>
  <c r="H64" i="2"/>
  <c r="G64" i="2"/>
  <c r="G68" i="2" s="1"/>
  <c r="O60" i="2"/>
  <c r="N60" i="2"/>
  <c r="M60" i="2"/>
  <c r="L60" i="2"/>
  <c r="K60" i="2"/>
  <c r="F60" i="2"/>
  <c r="E60" i="2"/>
  <c r="D60" i="2"/>
  <c r="C60" i="2"/>
  <c r="B60" i="2"/>
  <c r="O59" i="2"/>
  <c r="N59" i="2"/>
  <c r="M59" i="2"/>
  <c r="L59" i="2"/>
  <c r="K59" i="2"/>
  <c r="F59" i="2"/>
  <c r="E59" i="2"/>
  <c r="D59" i="2"/>
  <c r="C59" i="2"/>
  <c r="B59" i="2"/>
  <c r="O58" i="2"/>
  <c r="N58" i="2"/>
  <c r="M58" i="2"/>
  <c r="L58" i="2"/>
  <c r="K58" i="2"/>
  <c r="K61" i="2" s="1"/>
  <c r="F58" i="2"/>
  <c r="E58" i="2"/>
  <c r="D58" i="2"/>
  <c r="C58" i="2"/>
  <c r="B58" i="2"/>
  <c r="O57" i="2"/>
  <c r="O61" i="2" s="1"/>
  <c r="N57" i="2"/>
  <c r="M57" i="2"/>
  <c r="M61" i="2" s="1"/>
  <c r="L57" i="2"/>
  <c r="K57" i="2"/>
  <c r="F57" i="2"/>
  <c r="F61" i="2" s="1"/>
  <c r="E57" i="2"/>
  <c r="D57" i="2"/>
  <c r="D61" i="2" s="1"/>
  <c r="C57" i="2"/>
  <c r="B57" i="2"/>
  <c r="B61" i="2" s="1"/>
  <c r="K51" i="2"/>
  <c r="J51" i="2"/>
  <c r="I51" i="2"/>
  <c r="H51" i="2"/>
  <c r="G51" i="2"/>
  <c r="K50" i="2"/>
  <c r="K52" i="2" s="1"/>
  <c r="J50" i="2"/>
  <c r="I50" i="2"/>
  <c r="H50" i="2"/>
  <c r="G50" i="2"/>
  <c r="K49" i="2"/>
  <c r="J49" i="2"/>
  <c r="I49" i="2"/>
  <c r="H49" i="2"/>
  <c r="G49" i="2"/>
  <c r="K48" i="2"/>
  <c r="J48" i="2"/>
  <c r="I48" i="2"/>
  <c r="I52" i="2" s="1"/>
  <c r="H48" i="2"/>
  <c r="G48" i="2"/>
  <c r="G52" i="2" s="1"/>
  <c r="H40" i="2"/>
  <c r="D40" i="2"/>
  <c r="L39" i="2"/>
  <c r="I39" i="2"/>
  <c r="F39" i="2"/>
  <c r="C39" i="2"/>
  <c r="O39" i="2" s="1"/>
  <c r="M38" i="2"/>
  <c r="L38" i="2"/>
  <c r="J38" i="2"/>
  <c r="I38" i="2"/>
  <c r="G38" i="2"/>
  <c r="F38" i="2"/>
  <c r="D38" i="2"/>
  <c r="P38" i="2" s="1"/>
  <c r="C38" i="2"/>
  <c r="O38" i="2" s="1"/>
  <c r="N37" i="2"/>
  <c r="N40" i="2" s="1"/>
  <c r="M37" i="2"/>
  <c r="M40" i="2" s="1"/>
  <c r="L37" i="2"/>
  <c r="K37" i="2"/>
  <c r="K40" i="2" s="1"/>
  <c r="J37" i="2"/>
  <c r="J40" i="2" s="1"/>
  <c r="I37" i="2"/>
  <c r="H37" i="2"/>
  <c r="G37" i="2"/>
  <c r="G40" i="2" s="1"/>
  <c r="F37" i="2"/>
  <c r="E37" i="2"/>
  <c r="Q37" i="2" s="1"/>
  <c r="Q40" i="2" s="1"/>
  <c r="D37" i="2"/>
  <c r="P37" i="2" s="1"/>
  <c r="C37" i="2"/>
  <c r="O37" i="2" s="1"/>
  <c r="L36" i="2"/>
  <c r="I36" i="2"/>
  <c r="F36" i="2"/>
  <c r="C36" i="2"/>
  <c r="O36" i="2" s="1"/>
  <c r="L35" i="2"/>
  <c r="I35" i="2"/>
  <c r="F35" i="2"/>
  <c r="C35" i="2"/>
  <c r="O35" i="2" s="1"/>
  <c r="L34" i="2"/>
  <c r="I34" i="2"/>
  <c r="F34" i="2"/>
  <c r="C34" i="2"/>
  <c r="O34" i="2" s="1"/>
  <c r="L33" i="2"/>
  <c r="I33" i="2"/>
  <c r="F33" i="2"/>
  <c r="C33" i="2"/>
  <c r="O33" i="2" s="1"/>
  <c r="L32" i="2"/>
  <c r="I32" i="2"/>
  <c r="F32" i="2"/>
  <c r="C32" i="2"/>
  <c r="O32" i="2" s="1"/>
  <c r="L31" i="2"/>
  <c r="I31" i="2"/>
  <c r="F31" i="2"/>
  <c r="C31" i="2"/>
  <c r="O31" i="2" s="1"/>
  <c r="L30" i="2"/>
  <c r="I30" i="2"/>
  <c r="F30" i="2"/>
  <c r="C30" i="2"/>
  <c r="O30" i="2" s="1"/>
  <c r="L29" i="2"/>
  <c r="L40" i="2" s="1"/>
  <c r="I29" i="2"/>
  <c r="I40" i="2" s="1"/>
  <c r="F29" i="2"/>
  <c r="F40" i="2" s="1"/>
  <c r="C29" i="2"/>
  <c r="C40" i="2" s="1"/>
  <c r="M20" i="2"/>
  <c r="E20" i="2"/>
  <c r="L19" i="2"/>
  <c r="I19" i="2"/>
  <c r="F19" i="2"/>
  <c r="C19" i="2"/>
  <c r="O19" i="2" s="1"/>
  <c r="M18" i="2"/>
  <c r="L18" i="2"/>
  <c r="J18" i="2"/>
  <c r="I18" i="2"/>
  <c r="G18" i="2"/>
  <c r="F18" i="2"/>
  <c r="D18" i="2"/>
  <c r="P18" i="2" s="1"/>
  <c r="C18" i="2"/>
  <c r="O18" i="2" s="1"/>
  <c r="N17" i="2"/>
  <c r="N20" i="2" s="1"/>
  <c r="M17" i="2"/>
  <c r="L17" i="2"/>
  <c r="K17" i="2"/>
  <c r="K20" i="2" s="1"/>
  <c r="J17" i="2"/>
  <c r="J20" i="2" s="1"/>
  <c r="I17" i="2"/>
  <c r="H17" i="2"/>
  <c r="H20" i="2" s="1"/>
  <c r="G17" i="2"/>
  <c r="G20" i="2" s="1"/>
  <c r="F17" i="2"/>
  <c r="E17" i="2"/>
  <c r="Q17" i="2" s="1"/>
  <c r="Q20" i="2" s="1"/>
  <c r="D17" i="2"/>
  <c r="D20" i="2" s="1"/>
  <c r="C17" i="2"/>
  <c r="O17" i="2" s="1"/>
  <c r="L16" i="2"/>
  <c r="I16" i="2"/>
  <c r="F16" i="2"/>
  <c r="C16" i="2"/>
  <c r="O16" i="2" s="1"/>
  <c r="L15" i="2"/>
  <c r="I15" i="2"/>
  <c r="F15" i="2"/>
  <c r="C15" i="2"/>
  <c r="O15" i="2" s="1"/>
  <c r="L14" i="2"/>
  <c r="I14" i="2"/>
  <c r="F14" i="2"/>
  <c r="C14" i="2"/>
  <c r="O14" i="2" s="1"/>
  <c r="L13" i="2"/>
  <c r="I13" i="2"/>
  <c r="F13" i="2"/>
  <c r="C13" i="2"/>
  <c r="O13" i="2" s="1"/>
  <c r="L12" i="2"/>
  <c r="I12" i="2"/>
  <c r="F12" i="2"/>
  <c r="C12" i="2"/>
  <c r="O12" i="2" s="1"/>
  <c r="L11" i="2"/>
  <c r="I11" i="2"/>
  <c r="I20" i="2" s="1"/>
  <c r="F11" i="2"/>
  <c r="C11" i="2"/>
  <c r="O11" i="2" s="1"/>
  <c r="L10" i="2"/>
  <c r="I10" i="2"/>
  <c r="F10" i="2"/>
  <c r="C10" i="2"/>
  <c r="O10" i="2" s="1"/>
  <c r="L9" i="2"/>
  <c r="L20" i="2" s="1"/>
  <c r="I9" i="2"/>
  <c r="F9" i="2"/>
  <c r="F20" i="2" s="1"/>
  <c r="C9" i="2"/>
  <c r="O9" i="2" s="1"/>
  <c r="O20" i="2" s="1"/>
  <c r="I148" i="1"/>
  <c r="J147" i="1"/>
  <c r="I146" i="1"/>
  <c r="I145" i="1"/>
  <c r="I149" i="1" s="1"/>
  <c r="N138" i="1"/>
  <c r="F138" i="1"/>
  <c r="N137" i="1"/>
  <c r="F137" i="1"/>
  <c r="N136" i="1"/>
  <c r="F136" i="1"/>
  <c r="N135" i="1"/>
  <c r="N139" i="1" s="1"/>
  <c r="F135" i="1"/>
  <c r="F139" i="1" s="1"/>
  <c r="M128" i="1"/>
  <c r="L128" i="1"/>
  <c r="K128" i="1"/>
  <c r="J128" i="1"/>
  <c r="I128" i="1"/>
  <c r="H128" i="1"/>
  <c r="G128" i="1"/>
  <c r="F128" i="1"/>
  <c r="E128" i="1"/>
  <c r="D128" i="1"/>
  <c r="N128" i="1" s="1"/>
  <c r="O128" i="1" s="1"/>
  <c r="M127" i="1"/>
  <c r="L127" i="1"/>
  <c r="K127" i="1"/>
  <c r="J127" i="1"/>
  <c r="I127" i="1"/>
  <c r="H127" i="1"/>
  <c r="G127" i="1"/>
  <c r="F127" i="1"/>
  <c r="E127" i="1"/>
  <c r="D127" i="1"/>
  <c r="N127" i="1" s="1"/>
  <c r="O127" i="1" s="1"/>
  <c r="M126" i="1"/>
  <c r="L126" i="1"/>
  <c r="K126" i="1"/>
  <c r="J126" i="1"/>
  <c r="I126" i="1"/>
  <c r="H126" i="1"/>
  <c r="G126" i="1"/>
  <c r="F126" i="1"/>
  <c r="E126" i="1"/>
  <c r="D126" i="1"/>
  <c r="N126" i="1" s="1"/>
  <c r="O126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N125" i="1" s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K115" i="1" s="1"/>
  <c r="J111" i="1"/>
  <c r="I111" i="1"/>
  <c r="I115" i="1" s="1"/>
  <c r="H111" i="1"/>
  <c r="G111" i="1"/>
  <c r="G115" i="1" s="1"/>
  <c r="O104" i="1"/>
  <c r="N104" i="1"/>
  <c r="M104" i="1"/>
  <c r="L104" i="1"/>
  <c r="K104" i="1"/>
  <c r="F104" i="1"/>
  <c r="E104" i="1"/>
  <c r="D104" i="1"/>
  <c r="C104" i="1"/>
  <c r="B104" i="1"/>
  <c r="O103" i="1"/>
  <c r="N103" i="1"/>
  <c r="M103" i="1"/>
  <c r="L103" i="1"/>
  <c r="K103" i="1"/>
  <c r="F103" i="1"/>
  <c r="E103" i="1"/>
  <c r="D103" i="1"/>
  <c r="C103" i="1"/>
  <c r="B103" i="1"/>
  <c r="O102" i="1"/>
  <c r="N102" i="1"/>
  <c r="M102" i="1"/>
  <c r="L102" i="1"/>
  <c r="K102" i="1"/>
  <c r="F102" i="1"/>
  <c r="F105" i="1" s="1"/>
  <c r="E102" i="1"/>
  <c r="D102" i="1"/>
  <c r="C102" i="1"/>
  <c r="B102" i="1"/>
  <c r="O101" i="1"/>
  <c r="O105" i="1" s="1"/>
  <c r="N101" i="1"/>
  <c r="M101" i="1"/>
  <c r="M105" i="1" s="1"/>
  <c r="L101" i="1"/>
  <c r="K101" i="1"/>
  <c r="K105" i="1" s="1"/>
  <c r="F101" i="1"/>
  <c r="E101" i="1"/>
  <c r="D101" i="1"/>
  <c r="D105" i="1" s="1"/>
  <c r="C101" i="1"/>
  <c r="B101" i="1"/>
  <c r="B105" i="1" s="1"/>
  <c r="K95" i="1"/>
  <c r="J95" i="1"/>
  <c r="I95" i="1"/>
  <c r="I96" i="1" s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K96" i="1" s="1"/>
  <c r="J92" i="1"/>
  <c r="I92" i="1"/>
  <c r="H92" i="1"/>
  <c r="G92" i="1"/>
  <c r="G96" i="1" s="1"/>
  <c r="I84" i="1"/>
  <c r="J83" i="1"/>
  <c r="I82" i="1"/>
  <c r="I81" i="1"/>
  <c r="I85" i="1" s="1"/>
  <c r="M74" i="1"/>
  <c r="O73" i="1"/>
  <c r="N73" i="1"/>
  <c r="M73" i="1"/>
  <c r="L73" i="1"/>
  <c r="K73" i="1"/>
  <c r="F73" i="1"/>
  <c r="E73" i="1"/>
  <c r="D73" i="1"/>
  <c r="C73" i="1"/>
  <c r="B73" i="1"/>
  <c r="O72" i="1"/>
  <c r="N72" i="1"/>
  <c r="M72" i="1"/>
  <c r="L72" i="1"/>
  <c r="K72" i="1"/>
  <c r="F72" i="1"/>
  <c r="E72" i="1"/>
  <c r="D72" i="1"/>
  <c r="C72" i="1"/>
  <c r="B72" i="1"/>
  <c r="O71" i="1"/>
  <c r="N71" i="1"/>
  <c r="M71" i="1"/>
  <c r="L71" i="1"/>
  <c r="K71" i="1"/>
  <c r="K74" i="1" s="1"/>
  <c r="F71" i="1"/>
  <c r="E71" i="1"/>
  <c r="D71" i="1"/>
  <c r="C71" i="1"/>
  <c r="B71" i="1"/>
  <c r="O70" i="1"/>
  <c r="O74" i="1" s="1"/>
  <c r="N70" i="1"/>
  <c r="M70" i="1"/>
  <c r="L70" i="1"/>
  <c r="K70" i="1"/>
  <c r="F70" i="1"/>
  <c r="F74" i="1" s="1"/>
  <c r="E70" i="1"/>
  <c r="D70" i="1"/>
  <c r="D74" i="1" s="1"/>
  <c r="C70" i="1"/>
  <c r="B70" i="1"/>
  <c r="B74" i="1" s="1"/>
  <c r="K64" i="1"/>
  <c r="J64" i="1"/>
  <c r="I64" i="1"/>
  <c r="H64" i="1"/>
  <c r="G64" i="1"/>
  <c r="K63" i="1"/>
  <c r="K65" i="1" s="1"/>
  <c r="J63" i="1"/>
  <c r="I63" i="1"/>
  <c r="H63" i="1"/>
  <c r="G63" i="1"/>
  <c r="K62" i="1"/>
  <c r="J62" i="1"/>
  <c r="I62" i="1"/>
  <c r="H62" i="1"/>
  <c r="G62" i="1"/>
  <c r="K61" i="1"/>
  <c r="J61" i="1"/>
  <c r="I61" i="1"/>
  <c r="I65" i="1" s="1"/>
  <c r="H61" i="1"/>
  <c r="G61" i="1"/>
  <c r="G65" i="1" s="1"/>
  <c r="D57" i="1"/>
  <c r="O56" i="1"/>
  <c r="N56" i="1"/>
  <c r="M56" i="1"/>
  <c r="L56" i="1"/>
  <c r="K56" i="1"/>
  <c r="F56" i="1"/>
  <c r="E56" i="1"/>
  <c r="D56" i="1"/>
  <c r="C56" i="1"/>
  <c r="B56" i="1"/>
  <c r="O55" i="1"/>
  <c r="N55" i="1"/>
  <c r="M55" i="1"/>
  <c r="L55" i="1"/>
  <c r="K55" i="1"/>
  <c r="F55" i="1"/>
  <c r="E55" i="1"/>
  <c r="D55" i="1"/>
  <c r="C55" i="1"/>
  <c r="B55" i="1"/>
  <c r="O54" i="1"/>
  <c r="N54" i="1"/>
  <c r="M54" i="1"/>
  <c r="M57" i="1" s="1"/>
  <c r="L54" i="1"/>
  <c r="K54" i="1"/>
  <c r="F54" i="1"/>
  <c r="E54" i="1"/>
  <c r="D54" i="1"/>
  <c r="C54" i="1"/>
  <c r="B54" i="1"/>
  <c r="O53" i="1"/>
  <c r="O57" i="1" s="1"/>
  <c r="N53" i="1"/>
  <c r="M53" i="1"/>
  <c r="L53" i="1"/>
  <c r="K53" i="1"/>
  <c r="K57" i="1" s="1"/>
  <c r="F53" i="1"/>
  <c r="F57" i="1" s="1"/>
  <c r="E53" i="1"/>
  <c r="D53" i="1"/>
  <c r="C53" i="1"/>
  <c r="B53" i="1"/>
  <c r="B57" i="1" s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K48" i="1" s="1"/>
  <c r="J44" i="1"/>
  <c r="I44" i="1"/>
  <c r="I48" i="1" s="1"/>
  <c r="H44" i="1"/>
  <c r="G44" i="1"/>
  <c r="G48" i="1" s="1"/>
  <c r="N36" i="1"/>
  <c r="M36" i="1"/>
  <c r="J36" i="1"/>
  <c r="E36" i="1"/>
  <c r="L35" i="1"/>
  <c r="I35" i="1"/>
  <c r="F35" i="1"/>
  <c r="C35" i="1"/>
  <c r="O35" i="1" s="1"/>
  <c r="M34" i="1"/>
  <c r="L34" i="1"/>
  <c r="J34" i="1"/>
  <c r="I34" i="1"/>
  <c r="G34" i="1"/>
  <c r="F34" i="1"/>
  <c r="D34" i="1"/>
  <c r="P34" i="1" s="1"/>
  <c r="C34" i="1"/>
  <c r="O34" i="1" s="1"/>
  <c r="N33" i="1"/>
  <c r="M33" i="1"/>
  <c r="L33" i="1"/>
  <c r="K33" i="1"/>
  <c r="K36" i="1" s="1"/>
  <c r="J33" i="1"/>
  <c r="I33" i="1"/>
  <c r="H33" i="1"/>
  <c r="H36" i="1" s="1"/>
  <c r="G33" i="1"/>
  <c r="G36" i="1" s="1"/>
  <c r="F33" i="1"/>
  <c r="E33" i="1"/>
  <c r="Q33" i="1" s="1"/>
  <c r="Q36" i="1" s="1"/>
  <c r="D33" i="1"/>
  <c r="D36" i="1" s="1"/>
  <c r="C33" i="1"/>
  <c r="O33" i="1" s="1"/>
  <c r="L32" i="1"/>
  <c r="I32" i="1"/>
  <c r="F32" i="1"/>
  <c r="C32" i="1"/>
  <c r="O32" i="1" s="1"/>
  <c r="L31" i="1"/>
  <c r="I31" i="1"/>
  <c r="F31" i="1"/>
  <c r="C31" i="1"/>
  <c r="O31" i="1" s="1"/>
  <c r="L30" i="1"/>
  <c r="I30" i="1"/>
  <c r="F30" i="1"/>
  <c r="C30" i="1"/>
  <c r="O30" i="1" s="1"/>
  <c r="L29" i="1"/>
  <c r="I29" i="1"/>
  <c r="F29" i="1"/>
  <c r="C29" i="1"/>
  <c r="O29" i="1" s="1"/>
  <c r="L28" i="1"/>
  <c r="I28" i="1"/>
  <c r="F28" i="1"/>
  <c r="C28" i="1"/>
  <c r="O28" i="1" s="1"/>
  <c r="L27" i="1"/>
  <c r="I27" i="1"/>
  <c r="I36" i="1" s="1"/>
  <c r="F27" i="1"/>
  <c r="C27" i="1"/>
  <c r="O27" i="1" s="1"/>
  <c r="L26" i="1"/>
  <c r="I26" i="1"/>
  <c r="F26" i="1"/>
  <c r="C26" i="1"/>
  <c r="O26" i="1" s="1"/>
  <c r="L25" i="1"/>
  <c r="L36" i="1" s="1"/>
  <c r="I25" i="1"/>
  <c r="F25" i="1"/>
  <c r="F36" i="1" s="1"/>
  <c r="C25" i="1"/>
  <c r="C36" i="1" s="1"/>
  <c r="N19" i="1"/>
  <c r="K19" i="1"/>
  <c r="J19" i="1"/>
  <c r="L18" i="1"/>
  <c r="I18" i="1"/>
  <c r="F18" i="1"/>
  <c r="C18" i="1"/>
  <c r="O18" i="1" s="1"/>
  <c r="M17" i="1"/>
  <c r="L17" i="1"/>
  <c r="J17" i="1"/>
  <c r="I17" i="1"/>
  <c r="G17" i="1"/>
  <c r="G19" i="1" s="1"/>
  <c r="F17" i="1"/>
  <c r="D17" i="1"/>
  <c r="P17" i="1" s="1"/>
  <c r="C17" i="1"/>
  <c r="O17" i="1" s="1"/>
  <c r="N16" i="1"/>
  <c r="M16" i="1"/>
  <c r="M19" i="1" s="1"/>
  <c r="L16" i="1"/>
  <c r="K16" i="1"/>
  <c r="J16" i="1"/>
  <c r="I16" i="1"/>
  <c r="H16" i="1"/>
  <c r="H19" i="1" s="1"/>
  <c r="G16" i="1"/>
  <c r="F16" i="1"/>
  <c r="E16" i="1"/>
  <c r="Q16" i="1" s="1"/>
  <c r="Q19" i="1" s="1"/>
  <c r="D16" i="1"/>
  <c r="P16" i="1" s="1"/>
  <c r="P19" i="1" s="1"/>
  <c r="C16" i="1"/>
  <c r="O16" i="1" s="1"/>
  <c r="L15" i="1"/>
  <c r="I15" i="1"/>
  <c r="F15" i="1"/>
  <c r="C15" i="1"/>
  <c r="O15" i="1" s="1"/>
  <c r="L14" i="1"/>
  <c r="I14" i="1"/>
  <c r="F14" i="1"/>
  <c r="C14" i="1"/>
  <c r="O14" i="1" s="1"/>
  <c r="L13" i="1"/>
  <c r="I13" i="1"/>
  <c r="F13" i="1"/>
  <c r="C13" i="1"/>
  <c r="O13" i="1" s="1"/>
  <c r="L12" i="1"/>
  <c r="I12" i="1"/>
  <c r="F12" i="1"/>
  <c r="C12" i="1"/>
  <c r="O12" i="1" s="1"/>
  <c r="L11" i="1"/>
  <c r="I11" i="1"/>
  <c r="F11" i="1"/>
  <c r="C11" i="1"/>
  <c r="O11" i="1" s="1"/>
  <c r="L10" i="1"/>
  <c r="I10" i="1"/>
  <c r="F10" i="1"/>
  <c r="C10" i="1"/>
  <c r="C19" i="1" s="1"/>
  <c r="L9" i="1"/>
  <c r="I9" i="1"/>
  <c r="F9" i="1"/>
  <c r="C9" i="1"/>
  <c r="O9" i="1" s="1"/>
  <c r="L8" i="1"/>
  <c r="L19" i="1" s="1"/>
  <c r="I8" i="1"/>
  <c r="I19" i="1" s="1"/>
  <c r="F8" i="1"/>
  <c r="F19" i="1" s="1"/>
  <c r="C8" i="1"/>
  <c r="O8" i="1" s="1"/>
  <c r="P40" i="2" l="1"/>
  <c r="P17" i="2"/>
  <c r="P20" i="2" s="1"/>
  <c r="O29" i="2"/>
  <c r="O40" i="2" s="1"/>
  <c r="E40" i="2"/>
  <c r="C20" i="2"/>
  <c r="N129" i="1"/>
  <c r="O125" i="1"/>
  <c r="O129" i="1" s="1"/>
  <c r="O19" i="1"/>
  <c r="O10" i="1"/>
  <c r="P33" i="1"/>
  <c r="P36" i="1" s="1"/>
  <c r="D19" i="1"/>
  <c r="E19" i="1"/>
  <c r="O25" i="1"/>
  <c r="O36" i="1" s="1"/>
  <c r="D129" i="1"/>
</calcChain>
</file>

<file path=xl/sharedStrings.xml><?xml version="1.0" encoding="utf-8"?>
<sst xmlns="http://schemas.openxmlformats.org/spreadsheetml/2006/main" count="535" uniqueCount="190">
  <si>
    <t>I- PRODUCTION ANNEE 2022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</si>
  <si>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</si>
  <si>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>I-1 PART SNH ETAT</t>
  </si>
  <si>
    <t>Opérateurs</t>
  </si>
  <si>
    <t>Associations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</si>
  <si>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</si>
  <si>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</si>
  <si>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</si>
  <si>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</si>
  <si>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</si>
  <si>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</si>
  <si>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</si>
  <si>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</si>
  <si>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</si>
  <si>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</si>
  <si>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</si>
  <si>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</si>
  <si>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</si>
  <si>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</si>
  <si>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</si>
  <si>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</si>
  <si>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</si>
  <si>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BOLONGO</t>
  </si>
  <si>
    <t>ADDAX</t>
  </si>
  <si>
    <t>LOKELE</t>
  </si>
  <si>
    <t>IROKO</t>
  </si>
  <si>
    <t>PERENCO Cameroon</t>
  </si>
  <si>
    <t>MOUDI</t>
  </si>
  <si>
    <t>EBOME</t>
  </si>
  <si>
    <t>MOABI</t>
  </si>
  <si>
    <t>SANAGA SUD</t>
  </si>
  <si>
    <t>GAZ DU CAMEROUN</t>
  </si>
  <si>
    <t>LOGBABA</t>
  </si>
  <si>
    <t>SNH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</si>
  <si>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</si>
  <si>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</si>
  <si>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</si>
  <si>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</si>
  <si>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 COMMERCIALISATION PART ETAT ANNEE 2022</t>
  </si>
  <si>
    <t>II-1 HUILE</t>
  </si>
  <si>
    <t>Trimestres</t>
  </si>
  <si>
    <r>
      <t xml:space="preserve">Quantités
</t>
    </r>
    <r>
      <rPr>
        <b/>
        <i/>
        <sz val="7"/>
        <rFont val="Rockwell"/>
        <family val="1"/>
      </rPr>
      <t>(millions de bls)</t>
    </r>
  </si>
  <si>
    <r>
      <t xml:space="preserve">Prix officiels moyens
</t>
    </r>
    <r>
      <rPr>
        <b/>
        <i/>
        <sz val="7"/>
        <rFont val="Rockwell"/>
        <family val="1"/>
      </rPr>
      <t>(USD/bbl)</t>
    </r>
  </si>
  <si>
    <r>
      <t xml:space="preserve">Valeur
</t>
    </r>
    <r>
      <rPr>
        <b/>
        <i/>
        <sz val="7"/>
        <rFont val="Rockwell"/>
        <family val="1"/>
      </rPr>
      <t>(millions de USD)</t>
    </r>
  </si>
  <si>
    <r>
      <t xml:space="preserve">Taux moyen pondéré de change
</t>
    </r>
    <r>
      <rPr>
        <b/>
        <i/>
        <sz val="7"/>
        <rFont val="Rockwell"/>
        <family val="1"/>
      </rPr>
      <t>(USD/FCFA)</t>
    </r>
  </si>
  <si>
    <r>
      <t xml:space="preserve">Valeur
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</si>
  <si>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</si>
  <si>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</si>
  <si>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</si>
  <si>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</si>
  <si>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</si>
  <si>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</si>
  <si>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</si>
  <si>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
</t>
    </r>
    <r>
      <rPr>
        <b/>
        <i/>
        <sz val="7"/>
        <rFont val="Rockwell"/>
        <family val="1"/>
      </rPr>
      <t>(milliards de SCF)</t>
    </r>
  </si>
  <si>
    <r>
      <t xml:space="preserve">Prix moyens
</t>
    </r>
    <r>
      <rPr>
        <b/>
        <i/>
        <sz val="7"/>
        <rFont val="Rockwell"/>
        <family val="1"/>
      </rPr>
      <t>(FCFA/MSCF)</t>
    </r>
  </si>
  <si>
    <r>
      <t xml:space="preserve">Taux de change 
</t>
    </r>
    <r>
      <rPr>
        <b/>
        <i/>
        <sz val="7"/>
        <rFont val="Rockwell"/>
        <family val="1"/>
      </rPr>
      <t>(USD/FCFA)</t>
    </r>
  </si>
  <si>
    <r>
      <t xml:space="preserve">Valeur 
</t>
    </r>
    <r>
      <rPr>
        <b/>
        <i/>
        <sz val="7"/>
        <rFont val="Rockwell"/>
        <family val="1"/>
      </rPr>
      <t>(millions de USD)</t>
    </r>
  </si>
  <si>
    <r>
      <t xml:space="preserve">Quantités *
</t>
    </r>
    <r>
      <rPr>
        <b/>
        <i/>
        <sz val="7"/>
        <rFont val="Rockwell"/>
        <family val="1"/>
      </rPr>
      <t>(milliards de SCF)</t>
    </r>
  </si>
  <si>
    <r>
      <t xml:space="preserve">Taux de change
</t>
    </r>
    <r>
      <rPr>
        <b/>
        <i/>
        <sz val="7"/>
        <rFont val="Rockwell"/>
        <family val="1"/>
      </rPr>
      <t>(USD/FCFA)</t>
    </r>
  </si>
  <si>
    <t>3 - VENTE DE GAZ A GAZPROM</t>
  </si>
  <si>
    <r>
      <t xml:space="preserve">Prix moyens
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</si>
  <si>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</si>
  <si>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</si>
  <si>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</si>
  <si>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</si>
  <si>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
</t>
    </r>
    <r>
      <rPr>
        <b/>
        <i/>
        <sz val="7"/>
        <rFont val="Rockwell"/>
        <family val="1"/>
      </rPr>
      <t>(milliers de TM)</t>
    </r>
  </si>
  <si>
    <r>
      <t xml:space="preserve">Prix moyens
</t>
    </r>
    <r>
      <rPr>
        <b/>
        <i/>
        <sz val="7"/>
        <rFont val="Rockwell"/>
        <family val="1"/>
      </rPr>
      <t>(FCFA/MTM)</t>
    </r>
  </si>
  <si>
    <t>II-4  AUTRES RECETTES</t>
  </si>
  <si>
    <t>(milliards de FCFA)</t>
  </si>
  <si>
    <t>Montants</t>
  </si>
  <si>
    <t>III- COMMERCIALISATION PART ASSOCIES ANNEE 2022</t>
  </si>
  <si>
    <t>III-1 D'HUILE</t>
  </si>
  <si>
    <t>III-2  GAZ</t>
  </si>
  <si>
    <t>2 - VENTE DE GAZ A GAZPROM</t>
  </si>
  <si>
    <r>
      <t xml:space="preserve">Valeur 
</t>
    </r>
    <r>
      <rPr>
        <b/>
        <i/>
        <sz val="7"/>
        <rFont val="Rockwell"/>
        <family val="1"/>
      </rPr>
      <t>(milliards de FCFA)</t>
    </r>
  </si>
  <si>
    <r>
      <t xml:space="preserve">Prix moyens 
</t>
    </r>
    <r>
      <rPr>
        <b/>
        <i/>
        <sz val="7"/>
        <rFont val="Rockwell"/>
        <family val="1"/>
      </rPr>
      <t>(USD/MSCF)</t>
    </r>
  </si>
  <si>
    <t>III-3  GPL</t>
  </si>
  <si>
    <t>VENTE DE GAZ GPL A ETAT</t>
  </si>
  <si>
    <t>IV- DEPENSES TOTALES ANNEE 2022</t>
  </si>
  <si>
    <t>(Quote-part SNH )</t>
  </si>
  <si>
    <t xml:space="preserve">IV-1 DEPENSES ASSOCIATIVES </t>
  </si>
  <si>
    <t>(millions de dollars US/ milliards de FCFA)</t>
  </si>
  <si>
    <t>RIO DEL REY+MARG</t>
  </si>
  <si>
    <t>LOKELE+MWM+ACCORDS 90</t>
  </si>
  <si>
    <t xml:space="preserve">EBOME </t>
  </si>
  <si>
    <t>DISSONI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</si>
  <si>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</si>
  <si>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</si>
  <si>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</si>
  <si>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</si>
  <si>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 xml:space="preserve">IV-2 ENGAGEMENTS GAZIERS </t>
  </si>
  <si>
    <t xml:space="preserve">IV-3 AUTRES ENGAGEMENTS </t>
  </si>
  <si>
    <t xml:space="preserve">Montants </t>
  </si>
  <si>
    <t>V- SOLDE TRANSFERABLE ANNEE 2022</t>
  </si>
  <si>
    <t>I- PRODUCTION YEAR 2022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</si>
  <si>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</si>
  <si>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</si>
  <si>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</si>
  <si>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</si>
  <si>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</si>
  <si>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</si>
  <si>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</si>
  <si>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</si>
  <si>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</si>
  <si>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</si>
  <si>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</si>
  <si>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</si>
  <si>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
</t>
    </r>
    <r>
      <rPr>
        <b/>
        <i/>
        <sz val="7"/>
        <rFont val="Rockwell"/>
        <family val="1"/>
      </rPr>
      <t xml:space="preserve">(billions of CFS) </t>
    </r>
  </si>
  <si>
    <r>
      <t xml:space="preserve">LPG
</t>
    </r>
    <r>
      <rPr>
        <b/>
        <i/>
        <sz val="7"/>
        <rFont val="Rockwell"/>
        <family val="1"/>
      </rPr>
      <t>(thousands of MT)</t>
    </r>
  </si>
  <si>
    <r>
      <t xml:space="preserve"> GAS
</t>
    </r>
    <r>
      <rPr>
        <b/>
        <i/>
        <sz val="7"/>
        <rFont val="Rockwell"/>
        <family val="1"/>
      </rPr>
      <t xml:space="preserve">(billions of CFS) </t>
    </r>
  </si>
  <si>
    <r>
      <t xml:space="preserve">Crude Oil
</t>
    </r>
    <r>
      <rPr>
        <b/>
        <i/>
        <sz val="7"/>
        <rFont val="Rockwell"/>
        <family val="1"/>
      </rPr>
      <t>(millions of bls)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</si>
  <si>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</si>
  <si>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</si>
  <si>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</si>
  <si>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</si>
  <si>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</si>
  <si>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</si>
  <si>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</si>
  <si>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>II- MARKETING STATE SHARE YEAR 2022</t>
  </si>
  <si>
    <t>II-1 OIL</t>
  </si>
  <si>
    <t>Quaters</t>
  </si>
  <si>
    <r>
      <t xml:space="preserve">Quantities
</t>
    </r>
    <r>
      <rPr>
        <b/>
        <i/>
        <sz val="7"/>
        <rFont val="Rockwell"/>
        <family val="1"/>
      </rPr>
      <t>(millions of barils)</t>
    </r>
  </si>
  <si>
    <r>
      <t xml:space="preserve">Official average Prices
</t>
    </r>
    <r>
      <rPr>
        <b/>
        <i/>
        <sz val="8"/>
        <rFont val="Rockwell"/>
        <family val="1"/>
      </rPr>
      <t>(USD/bbl)</t>
    </r>
  </si>
  <si>
    <r>
      <t xml:space="preserve">Value
</t>
    </r>
    <r>
      <rPr>
        <b/>
        <i/>
        <sz val="7"/>
        <rFont val="Rockwell"/>
        <family val="1"/>
      </rPr>
      <t>(billion of USD)</t>
    </r>
  </si>
  <si>
    <r>
      <t xml:space="preserve">Weighted average exchange rate
</t>
    </r>
    <r>
      <rPr>
        <b/>
        <i/>
        <sz val="7"/>
        <rFont val="Rockwell"/>
        <family val="1"/>
      </rPr>
      <t>(USD/CFAF)</t>
    </r>
  </si>
  <si>
    <r>
      <t xml:space="preserve">     Value
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</si>
  <si>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</si>
  <si>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</si>
  <si>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</si>
  <si>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</si>
  <si>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</si>
  <si>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t xml:space="preserve">  1 - GAS SALES TO STATE </t>
  </si>
  <si>
    <t>2 - GAS SALES TO KPDC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</si>
  <si>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</si>
  <si>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</si>
  <si>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</si>
  <si>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</si>
  <si>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</si>
  <si>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</si>
  <si>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</si>
  <si>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</si>
  <si>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</si>
  <si>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</si>
  <si>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</si>
  <si>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>Quantities *
(</t>
    </r>
    <r>
      <rPr>
        <b/>
        <i/>
        <sz val="7"/>
        <rFont val="Rockwell"/>
        <family val="1"/>
      </rPr>
      <t>billions de CFS)</t>
    </r>
  </si>
  <si>
    <r>
      <t xml:space="preserve">Average Prices
</t>
    </r>
    <r>
      <rPr>
        <b/>
        <i/>
        <sz val="7"/>
        <rFont val="Rockwell"/>
        <family val="1"/>
      </rPr>
      <t>(USD/MCFS)</t>
    </r>
  </si>
  <si>
    <r>
      <t xml:space="preserve">Value
</t>
    </r>
    <r>
      <rPr>
        <b/>
        <i/>
        <sz val="7"/>
        <rFont val="Rockwell"/>
        <family val="1"/>
      </rPr>
      <t>(billions of CFAF)</t>
    </r>
  </si>
  <si>
    <r>
      <t xml:space="preserve">Exchange Rate
</t>
    </r>
    <r>
      <rPr>
        <b/>
        <i/>
        <sz val="7"/>
        <rFont val="Rockwell"/>
        <family val="1"/>
      </rPr>
      <t xml:space="preserve"> (USD/CFAF)</t>
    </r>
  </si>
  <si>
    <r>
      <t xml:space="preserve">Value
</t>
    </r>
    <r>
      <rPr>
        <b/>
        <i/>
        <sz val="7"/>
        <rFont val="Rockwell"/>
        <family val="1"/>
      </rPr>
      <t>(millions of USD)</t>
    </r>
  </si>
  <si>
    <t>II-3  LPG</t>
  </si>
  <si>
    <t>1 - LPG GAS SALES TO STATE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</si>
  <si>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</si>
  <si>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</si>
  <si>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</si>
  <si>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II-4  OTHER INCOMES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</si>
  <si>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</si>
  <si>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</si>
  <si>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</si>
  <si>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</si>
  <si>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</si>
  <si>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III- MARKETING ASSOCIATE'S SHARE YEAR 2022</t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</si>
  <si>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</si>
  <si>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</si>
  <si>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</si>
  <si>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</si>
  <si>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</si>
  <si>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</si>
  <si>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</si>
  <si>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</si>
  <si>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</si>
  <si>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</si>
  <si>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</si>
  <si>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</si>
  <si>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</si>
  <si>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</si>
  <si>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</si>
  <si>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</si>
  <si>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IV-  TOTAL  EXPENDITURE YEAR 2022</t>
  </si>
  <si>
    <t>( SNH's Share In millions of US dollars)</t>
  </si>
  <si>
    <t xml:space="preserve">1-  ASSOCIATIVE EXPENDITURE </t>
  </si>
  <si>
    <t>( millions of US dollars/ billions of CFAF)</t>
  </si>
  <si>
    <t>DISSONO NORD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</si>
  <si>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</si>
  <si>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</si>
  <si>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</si>
  <si>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</si>
  <si>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</si>
  <si>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 xml:space="preserve">2 - GAZ ENGAGEMENTS </t>
  </si>
  <si>
    <t>3- OTHER ENGAGEMENTS</t>
  </si>
  <si>
    <t>V-TRANSFERABLE BALANCE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</si>
</sst>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00"/>
    <numFmt numFmtId="166" formatCode="0.000"/>
    <numFmt numFmtId="167" formatCode="#,##0.000_ ;\-#,##0.000\ "/>
    <numFmt numFmtId="168" formatCode="_-* #,##0.000\ _€_-;\-* #,##0.000\ _€_-;_-* &quot;-&quot;???\ _€_-;_-@_-"/>
    <numFmt numFmtId="169" formatCode="_-* #,##0.000\ _€_-;\-* #,##0.000\ _€_-;_-* &quot;-&quot;??\ _€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ckwell"/>
      <family val="1"/>
    </font>
    <font>
      <b/>
      <i/>
      <sz val="12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i/>
      <sz val="12"/>
      <color rgb="FF0000FF"/>
      <name val="Rockwell"/>
      <family val="1"/>
    </font>
    <font>
      <b/>
      <sz val="16"/>
      <name val="Rockwell"/>
      <family val="1"/>
    </font>
    <font>
      <b/>
      <u/>
      <sz val="16"/>
      <color rgb="FF0000FF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7"/>
      <name val="Rockwell"/>
      <family val="1"/>
    </font>
    <font>
      <b/>
      <sz val="7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sz val="10"/>
      <name val="Rockwell"/>
      <family val="1"/>
    </font>
    <font>
      <b/>
      <sz val="9"/>
      <name val="Rockwell"/>
      <family val="1"/>
    </font>
    <font>
      <b/>
      <u/>
      <sz val="12"/>
      <color rgb="FF0000FF"/>
      <name val="Rockwell"/>
      <family val="1"/>
    </font>
    <font>
      <b/>
      <vertAlign val="superscript"/>
      <sz val="12"/>
      <name val="Rockwell"/>
      <family val="1"/>
    </font>
    <font>
      <sz val="12"/>
      <name val="Rockwell"/>
      <family val="1"/>
    </font>
    <font>
      <b/>
      <sz val="15"/>
      <name val="Rockwell"/>
      <family val="1"/>
    </font>
    <font>
      <b/>
      <sz val="15"/>
      <color rgb="FF0000FF"/>
      <name val="Rockwell"/>
      <family val="1"/>
    </font>
    <font>
      <i/>
      <sz val="9"/>
      <name val="Rockwell"/>
      <family val="1"/>
    </font>
    <font>
      <b/>
      <i/>
      <sz val="10"/>
      <name val="Rockwell"/>
      <family val="1"/>
    </font>
    <font>
      <b/>
      <sz val="14"/>
      <name val="Rockwell"/>
      <family val="1"/>
    </font>
    <font>
      <b/>
      <sz val="12"/>
      <color rgb="FFFFFFFF"/>
      <name val="Rockwell"/>
      <family val="1"/>
    </font>
    <font>
      <b/>
      <i/>
      <sz val="10"/>
      <color rgb="FF0000FF"/>
      <name val="Rockwell"/>
      <family val="1"/>
    </font>
    <font>
      <b/>
      <sz val="12"/>
      <color rgb="FF0000FF"/>
      <name val="Rockwell"/>
      <family val="1"/>
    </font>
    <font>
      <b/>
      <i/>
      <sz val="9"/>
      <color rgb="FF0000FF"/>
      <name val="Rockwell"/>
      <family val="1"/>
    </font>
    <font>
      <b/>
      <sz val="20"/>
      <color rgb="FF0000FF"/>
      <name val="Rockwell"/>
      <family val="1"/>
    </font>
    <font>
      <b/>
      <i/>
      <sz val="9"/>
      <name val="Rockwell"/>
      <family val="1"/>
    </font>
    <font>
      <b/>
      <sz val="14"/>
      <color rgb="FF0000FF"/>
      <name val="Rockwell"/>
      <family val="1"/>
    </font>
    <font>
      <b/>
      <i/>
      <vertAlign val="superscript"/>
      <sz val="11"/>
      <name val="Rockwell"/>
      <family val="1"/>
    </font>
    <font>
      <b/>
      <i/>
      <sz val="8"/>
      <name val="Rockwell"/>
      <family val="1"/>
    </font>
    <font>
      <b/>
      <sz val="16"/>
      <color rgb="FF0000FF"/>
      <name val="Rockwell"/>
      <family val="1"/>
    </font>
    <font>
      <b/>
      <i/>
      <sz val="11"/>
      <color rgb="FF0000FF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CCCCFF"/>
      </patternFill>
    </fill>
  </fills>
  <borders count="1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38">
    <xf numFmtId="0" fontId="0" fillId="0" borderId="0" xfId="0"/>
    <xf numFmtId="0" fontId="6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left" vertical="center" wrapText="1"/>
    </xf>
    <xf numFmtId="165" fontId="14" fillId="0" borderId="22" xfId="2" applyNumberFormat="1" applyFont="1" applyFill="1" applyBorder="1" applyAlignment="1">
      <alignment horizontal="right" vertical="center"/>
    </xf>
    <xf numFmtId="165" fontId="14" fillId="5" borderId="23" xfId="1" applyNumberFormat="1" applyFont="1" applyFill="1" applyBorder="1" applyAlignment="1">
      <alignment horizontal="right" vertical="center" wrapText="1"/>
    </xf>
    <xf numFmtId="165" fontId="14" fillId="5" borderId="24" xfId="1" applyNumberFormat="1" applyFont="1" applyFill="1" applyBorder="1" applyAlignment="1">
      <alignment horizontal="right" vertical="center" wrapText="1"/>
    </xf>
    <xf numFmtId="165" fontId="14" fillId="0" borderId="25" xfId="1" applyNumberFormat="1" applyFont="1" applyFill="1" applyBorder="1" applyAlignment="1">
      <alignment horizontal="right" vertical="center"/>
    </xf>
    <xf numFmtId="166" fontId="9" fillId="5" borderId="23" xfId="1" applyNumberFormat="1" applyFont="1" applyFill="1" applyBorder="1" applyAlignment="1">
      <alignment horizontal="right" vertical="center" wrapText="1"/>
    </xf>
    <xf numFmtId="166" fontId="9" fillId="5" borderId="21" xfId="1" applyNumberFormat="1" applyFont="1" applyFill="1" applyBorder="1" applyAlignment="1">
      <alignment horizontal="right" vertical="center" wrapText="1"/>
    </xf>
    <xf numFmtId="166" fontId="9" fillId="5" borderId="24" xfId="1" applyNumberFormat="1" applyFont="1" applyFill="1" applyBorder="1" applyAlignment="1">
      <alignment horizontal="right" vertical="center" wrapText="1"/>
    </xf>
    <xf numFmtId="166" fontId="14" fillId="0" borderId="26" xfId="1" applyNumberFormat="1" applyFont="1" applyFill="1" applyBorder="1" applyAlignment="1">
      <alignment horizontal="right" vertical="center"/>
    </xf>
    <xf numFmtId="166" fontId="9" fillId="5" borderId="9" xfId="1" applyNumberFormat="1" applyFont="1" applyFill="1" applyBorder="1" applyAlignment="1">
      <alignment horizontal="right" vertical="center" wrapText="1"/>
    </xf>
    <xf numFmtId="166" fontId="9" fillId="5" borderId="27" xfId="1" applyNumberFormat="1" applyFont="1" applyFill="1" applyBorder="1" applyAlignment="1">
      <alignment horizontal="right" vertical="center" wrapText="1"/>
    </xf>
    <xf numFmtId="167" fontId="14" fillId="0" borderId="28" xfId="2" applyNumberFormat="1" applyFont="1" applyFill="1" applyBorder="1" applyAlignment="1">
      <alignment horizontal="right" vertical="center"/>
    </xf>
    <xf numFmtId="166" fontId="14" fillId="5" borderId="29" xfId="1" applyNumberFormat="1" applyFont="1" applyFill="1" applyBorder="1" applyAlignment="1">
      <alignment horizontal="right" vertical="center" wrapText="1"/>
    </xf>
    <xf numFmtId="166" fontId="14" fillId="5" borderId="30" xfId="1" applyNumberFormat="1" applyFont="1" applyFill="1" applyBorder="1" applyAlignment="1">
      <alignment horizontal="right" vertical="center" wrapText="1"/>
    </xf>
    <xf numFmtId="0" fontId="13" fillId="0" borderId="31" xfId="1" applyFont="1" applyFill="1" applyBorder="1" applyAlignment="1">
      <alignment horizontal="left" vertical="center" wrapText="1"/>
    </xf>
    <xf numFmtId="165" fontId="14" fillId="0" borderId="32" xfId="2" applyNumberFormat="1" applyFont="1" applyFill="1" applyBorder="1" applyAlignment="1">
      <alignment horizontal="right" vertical="center"/>
    </xf>
    <xf numFmtId="165" fontId="14" fillId="5" borderId="33" xfId="1" applyNumberFormat="1" applyFont="1" applyFill="1" applyBorder="1" applyAlignment="1">
      <alignment horizontal="right" vertical="center" wrapText="1"/>
    </xf>
    <xf numFmtId="165" fontId="14" fillId="5" borderId="34" xfId="1" applyNumberFormat="1" applyFont="1" applyFill="1" applyBorder="1" applyAlignment="1">
      <alignment horizontal="right" vertical="center" wrapText="1"/>
    </xf>
    <xf numFmtId="166" fontId="9" fillId="5" borderId="33" xfId="1" applyNumberFormat="1" applyFont="1" applyFill="1" applyBorder="1" applyAlignment="1">
      <alignment horizontal="right" vertical="center" wrapText="1"/>
    </xf>
    <xf numFmtId="166" fontId="9" fillId="5" borderId="31" xfId="1" applyNumberFormat="1" applyFont="1" applyFill="1" applyBorder="1" applyAlignment="1">
      <alignment horizontal="right" vertical="center" wrapText="1"/>
    </xf>
    <xf numFmtId="166" fontId="9" fillId="5" borderId="34" xfId="1" applyNumberFormat="1" applyFont="1" applyFill="1" applyBorder="1" applyAlignment="1">
      <alignment horizontal="right" vertical="center" wrapText="1"/>
    </xf>
    <xf numFmtId="166" fontId="9" fillId="5" borderId="35" xfId="1" applyNumberFormat="1" applyFont="1" applyFill="1" applyBorder="1" applyAlignment="1">
      <alignment horizontal="right" vertical="center" wrapText="1"/>
    </xf>
    <xf numFmtId="166" fontId="9" fillId="5" borderId="36" xfId="1" applyNumberFormat="1" applyFont="1" applyFill="1" applyBorder="1" applyAlignment="1">
      <alignment horizontal="right" vertical="center" wrapText="1"/>
    </xf>
    <xf numFmtId="167" fontId="14" fillId="0" borderId="37" xfId="2" applyNumberFormat="1" applyFont="1" applyFill="1" applyBorder="1" applyAlignment="1">
      <alignment horizontal="right" vertical="center"/>
    </xf>
    <xf numFmtId="166" fontId="14" fillId="5" borderId="35" xfId="1" applyNumberFormat="1" applyFont="1" applyFill="1" applyBorder="1" applyAlignment="1">
      <alignment horizontal="right" vertical="center" wrapText="1"/>
    </xf>
    <xf numFmtId="166" fontId="14" fillId="5" borderId="38" xfId="1" applyNumberFormat="1" applyFont="1" applyFill="1" applyBorder="1" applyAlignment="1">
      <alignment horizontal="right" vertical="center" wrapText="1"/>
    </xf>
    <xf numFmtId="0" fontId="13" fillId="0" borderId="42" xfId="1" applyFont="1" applyFill="1" applyBorder="1" applyAlignment="1">
      <alignment horizontal="left" vertical="center" wrapText="1"/>
    </xf>
    <xf numFmtId="165" fontId="14" fillId="0" borderId="33" xfId="2" applyNumberFormat="1" applyFont="1" applyFill="1" applyBorder="1" applyAlignment="1">
      <alignment horizontal="right" vertical="center"/>
    </xf>
    <xf numFmtId="165" fontId="14" fillId="0" borderId="34" xfId="2" applyNumberFormat="1" applyFont="1" applyFill="1" applyBorder="1" applyAlignment="1">
      <alignment horizontal="right" vertical="center"/>
    </xf>
    <xf numFmtId="166" fontId="14" fillId="0" borderId="33" xfId="1" applyNumberFormat="1" applyFont="1" applyFill="1" applyBorder="1" applyAlignment="1">
      <alignment horizontal="right" vertical="center"/>
    </xf>
    <xf numFmtId="166" fontId="14" fillId="0" borderId="31" xfId="1" applyNumberFormat="1" applyFont="1" applyFill="1" applyBorder="1" applyAlignment="1">
      <alignment horizontal="right" vertical="center"/>
    </xf>
    <xf numFmtId="166" fontId="14" fillId="0" borderId="34" xfId="1" applyNumberFormat="1" applyFont="1" applyFill="1" applyBorder="1" applyAlignment="1">
      <alignment horizontal="right" vertical="center"/>
    </xf>
    <xf numFmtId="166" fontId="14" fillId="0" borderId="35" xfId="1" applyNumberFormat="1" applyFont="1" applyFill="1" applyBorder="1" applyAlignment="1">
      <alignment horizontal="right" vertical="center"/>
    </xf>
    <xf numFmtId="166" fontId="14" fillId="0" borderId="36" xfId="1" applyNumberFormat="1" applyFont="1" applyFill="1" applyBorder="1" applyAlignment="1">
      <alignment horizontal="right" vertical="center"/>
    </xf>
    <xf numFmtId="167" fontId="14" fillId="0" borderId="35" xfId="2" applyNumberFormat="1" applyFont="1" applyFill="1" applyBorder="1" applyAlignment="1">
      <alignment horizontal="right" vertical="center"/>
    </xf>
    <xf numFmtId="167" fontId="14" fillId="0" borderId="45" xfId="2" applyNumberFormat="1" applyFont="1" applyFill="1" applyBorder="1" applyAlignment="1">
      <alignment horizontal="right" vertical="center"/>
    </xf>
    <xf numFmtId="0" fontId="13" fillId="4" borderId="39" xfId="1" applyFont="1" applyFill="1" applyBorder="1" applyAlignment="1">
      <alignment horizontal="left" vertical="center" wrapText="1"/>
    </xf>
    <xf numFmtId="166" fontId="14" fillId="5" borderId="31" xfId="1" applyNumberFormat="1" applyFont="1" applyFill="1" applyBorder="1" applyAlignment="1">
      <alignment horizontal="right" vertical="center" wrapText="1"/>
    </xf>
    <xf numFmtId="166" fontId="14" fillId="5" borderId="34" xfId="1" applyNumberFormat="1" applyFont="1" applyFill="1" applyBorder="1" applyAlignment="1">
      <alignment horizontal="right" vertical="center" wrapText="1"/>
    </xf>
    <xf numFmtId="165" fontId="14" fillId="5" borderId="45" xfId="1" applyNumberFormat="1" applyFont="1" applyFill="1" applyBorder="1" applyAlignment="1">
      <alignment horizontal="right" vertical="center" wrapText="1"/>
    </xf>
    <xf numFmtId="0" fontId="13" fillId="4" borderId="20" xfId="1" applyFont="1" applyFill="1" applyBorder="1" applyAlignment="1">
      <alignment horizontal="left" vertical="center" wrapText="1"/>
    </xf>
    <xf numFmtId="0" fontId="13" fillId="0" borderId="46" xfId="1" applyFont="1" applyFill="1" applyBorder="1" applyAlignment="1">
      <alignment horizontal="left" vertical="center" wrapText="1"/>
    </xf>
    <xf numFmtId="165" fontId="14" fillId="5" borderId="47" xfId="1" applyNumberFormat="1" applyFont="1" applyFill="1" applyBorder="1" applyAlignment="1">
      <alignment horizontal="right" vertical="center" wrapText="1"/>
    </xf>
    <xf numFmtId="165" fontId="14" fillId="5" borderId="48" xfId="1" applyNumberFormat="1" applyFont="1" applyFill="1" applyBorder="1" applyAlignment="1">
      <alignment horizontal="right" vertical="center" wrapText="1"/>
    </xf>
    <xf numFmtId="166" fontId="14" fillId="5" borderId="47" xfId="1" applyNumberFormat="1" applyFont="1" applyFill="1" applyBorder="1" applyAlignment="1">
      <alignment horizontal="right" vertical="center" wrapText="1"/>
    </xf>
    <xf numFmtId="166" fontId="14" fillId="5" borderId="46" xfId="1" applyNumberFormat="1" applyFont="1" applyFill="1" applyBorder="1" applyAlignment="1">
      <alignment horizontal="right" vertical="center" wrapText="1"/>
    </xf>
    <xf numFmtId="166" fontId="14" fillId="5" borderId="48" xfId="1" applyNumberFormat="1" applyFont="1" applyFill="1" applyBorder="1" applyAlignment="1">
      <alignment horizontal="right" vertical="center" wrapText="1"/>
    </xf>
    <xf numFmtId="166" fontId="9" fillId="5" borderId="49" xfId="1" applyNumberFormat="1" applyFont="1" applyFill="1" applyBorder="1" applyAlignment="1">
      <alignment horizontal="right" vertical="center" wrapText="1"/>
    </xf>
    <xf numFmtId="166" fontId="9" fillId="5" borderId="50" xfId="1" applyNumberFormat="1" applyFont="1" applyFill="1" applyBorder="1" applyAlignment="1">
      <alignment horizontal="right" vertical="center" wrapText="1"/>
    </xf>
    <xf numFmtId="165" fontId="14" fillId="5" borderId="49" xfId="1" applyNumberFormat="1" applyFont="1" applyFill="1" applyBorder="1" applyAlignment="1">
      <alignment horizontal="right" vertical="center" wrapText="1"/>
    </xf>
    <xf numFmtId="165" fontId="14" fillId="5" borderId="51" xfId="1" applyNumberFormat="1" applyFont="1" applyFill="1" applyBorder="1" applyAlignment="1">
      <alignment horizontal="right" vertical="center" wrapText="1"/>
    </xf>
    <xf numFmtId="165" fontId="14" fillId="6" borderId="54" xfId="2" applyNumberFormat="1" applyFont="1" applyFill="1" applyBorder="1" applyAlignment="1">
      <alignment horizontal="right" vertical="center"/>
    </xf>
    <xf numFmtId="165" fontId="14" fillId="6" borderId="55" xfId="2" applyNumberFormat="1" applyFont="1" applyFill="1" applyBorder="1" applyAlignment="1">
      <alignment horizontal="right" vertical="center"/>
    </xf>
    <xf numFmtId="165" fontId="14" fillId="6" borderId="56" xfId="2" applyNumberFormat="1" applyFont="1" applyFill="1" applyBorder="1" applyAlignment="1">
      <alignment horizontal="right" vertical="center"/>
    </xf>
    <xf numFmtId="165" fontId="14" fillId="6" borderId="57" xfId="2" applyNumberFormat="1" applyFont="1" applyFill="1" applyBorder="1" applyAlignment="1">
      <alignment horizontal="right" vertical="center"/>
    </xf>
    <xf numFmtId="167" fontId="14" fillId="6" borderId="55" xfId="2" applyNumberFormat="1" applyFont="1" applyFill="1" applyBorder="1" applyAlignment="1">
      <alignment horizontal="right" vertical="center"/>
    </xf>
    <xf numFmtId="167" fontId="14" fillId="6" borderId="56" xfId="2" applyNumberFormat="1" applyFont="1" applyFill="1" applyBorder="1" applyAlignment="1">
      <alignment vertical="center"/>
    </xf>
    <xf numFmtId="167" fontId="14" fillId="6" borderId="58" xfId="2" applyNumberFormat="1" applyFont="1" applyFill="1" applyBorder="1" applyAlignment="1">
      <alignment horizontal="right" vertical="center"/>
    </xf>
    <xf numFmtId="167" fontId="14" fillId="6" borderId="59" xfId="2" applyNumberFormat="1" applyFont="1" applyFill="1" applyBorder="1" applyAlignment="1">
      <alignment horizontal="right" vertical="center"/>
    </xf>
    <xf numFmtId="167" fontId="14" fillId="6" borderId="60" xfId="2" applyNumberFormat="1" applyFont="1" applyFill="1" applyBorder="1" applyAlignment="1">
      <alignment horizontal="right" vertical="center"/>
    </xf>
    <xf numFmtId="167" fontId="14" fillId="6" borderId="61" xfId="2" applyNumberFormat="1" applyFont="1" applyFill="1" applyBorder="1" applyAlignment="1">
      <alignment horizontal="right" vertical="center"/>
    </xf>
    <xf numFmtId="165" fontId="14" fillId="6" borderId="59" xfId="2" applyNumberFormat="1" applyFont="1" applyFill="1" applyBorder="1" applyAlignment="1">
      <alignment horizontal="right" vertical="center"/>
    </xf>
    <xf numFmtId="165" fontId="14" fillId="6" borderId="62" xfId="2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168" fontId="16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4" borderId="64" xfId="1" applyFont="1" applyFill="1" applyBorder="1" applyAlignment="1">
      <alignment horizontal="center" vertical="center" wrapText="1"/>
    </xf>
    <xf numFmtId="0" fontId="9" fillId="4" borderId="65" xfId="1" applyFont="1" applyFill="1" applyBorder="1" applyAlignment="1">
      <alignment horizontal="center" vertical="center" wrapText="1"/>
    </xf>
    <xf numFmtId="0" fontId="9" fillId="4" borderId="66" xfId="1" applyFont="1" applyFill="1" applyBorder="1" applyAlignment="1">
      <alignment horizontal="center" vertical="center" wrapText="1"/>
    </xf>
    <xf numFmtId="167" fontId="14" fillId="0" borderId="22" xfId="2" applyNumberFormat="1" applyFont="1" applyFill="1" applyBorder="1" applyAlignment="1">
      <alignment horizontal="right" vertical="center"/>
    </xf>
    <xf numFmtId="169" fontId="14" fillId="5" borderId="23" xfId="2" applyNumberFormat="1" applyFont="1" applyFill="1" applyBorder="1" applyAlignment="1">
      <alignment horizontal="right" vertical="center" wrapText="1"/>
    </xf>
    <xf numFmtId="169" fontId="14" fillId="5" borderId="67" xfId="2" applyNumberFormat="1" applyFont="1" applyFill="1" applyBorder="1" applyAlignment="1">
      <alignment horizontal="right" vertical="center" wrapText="1"/>
    </xf>
    <xf numFmtId="167" fontId="14" fillId="0" borderId="22" xfId="2" applyNumberFormat="1" applyFont="1" applyFill="1" applyBorder="1" applyAlignment="1">
      <alignment vertical="center"/>
    </xf>
    <xf numFmtId="169" fontId="9" fillId="5" borderId="23" xfId="2" applyNumberFormat="1" applyFont="1" applyFill="1" applyBorder="1" applyAlignment="1">
      <alignment horizontal="right" vertical="center" wrapText="1"/>
    </xf>
    <xf numFmtId="169" fontId="9" fillId="5" borderId="67" xfId="2" applyNumberFormat="1" applyFont="1" applyFill="1" applyBorder="1" applyAlignment="1">
      <alignment horizontal="right" vertical="center" wrapText="1"/>
    </xf>
    <xf numFmtId="167" fontId="14" fillId="0" borderId="68" xfId="2" applyNumberFormat="1" applyFont="1" applyFill="1" applyBorder="1" applyAlignment="1">
      <alignment vertical="center"/>
    </xf>
    <xf numFmtId="167" fontId="9" fillId="5" borderId="22" xfId="2" applyNumberFormat="1" applyFont="1" applyFill="1" applyBorder="1" applyAlignment="1">
      <alignment horizontal="right" vertical="center" wrapText="1"/>
    </xf>
    <xf numFmtId="167" fontId="9" fillId="5" borderId="21" xfId="2" applyNumberFormat="1" applyFont="1" applyFill="1" applyBorder="1" applyAlignment="1">
      <alignment horizontal="right" vertical="center" wrapText="1"/>
    </xf>
    <xf numFmtId="167" fontId="9" fillId="5" borderId="23" xfId="2" applyNumberFormat="1" applyFont="1" applyFill="1" applyBorder="1" applyAlignment="1">
      <alignment horizontal="right" vertical="center" wrapText="1"/>
    </xf>
    <xf numFmtId="167" fontId="9" fillId="5" borderId="24" xfId="2" applyNumberFormat="1" applyFont="1" applyFill="1" applyBorder="1" applyAlignment="1">
      <alignment horizontal="right" vertical="center" wrapText="1"/>
    </xf>
    <xf numFmtId="166" fontId="14" fillId="5" borderId="9" xfId="1" applyNumberFormat="1" applyFont="1" applyFill="1" applyBorder="1" applyAlignment="1">
      <alignment horizontal="right" vertical="center" wrapText="1"/>
    </xf>
    <xf numFmtId="166" fontId="14" fillId="5" borderId="69" xfId="1" applyNumberFormat="1" applyFont="1" applyFill="1" applyBorder="1" applyAlignment="1">
      <alignment horizontal="right" vertical="center" wrapText="1"/>
    </xf>
    <xf numFmtId="167" fontId="14" fillId="0" borderId="32" xfId="2" applyNumberFormat="1" applyFont="1" applyFill="1" applyBorder="1" applyAlignment="1">
      <alignment horizontal="right" vertical="center"/>
    </xf>
    <xf numFmtId="169" fontId="14" fillId="5" borderId="33" xfId="2" applyNumberFormat="1" applyFont="1" applyFill="1" applyBorder="1" applyAlignment="1">
      <alignment horizontal="right" vertical="center" wrapText="1"/>
    </xf>
    <xf numFmtId="169" fontId="14" fillId="5" borderId="70" xfId="2" applyNumberFormat="1" applyFont="1" applyFill="1" applyBorder="1" applyAlignment="1">
      <alignment horizontal="right" vertical="center" wrapText="1"/>
    </xf>
    <xf numFmtId="169" fontId="9" fillId="5" borderId="33" xfId="2" applyNumberFormat="1" applyFont="1" applyFill="1" applyBorder="1" applyAlignment="1">
      <alignment horizontal="right" vertical="center" wrapText="1"/>
    </xf>
    <xf numFmtId="169" fontId="9" fillId="5" borderId="70" xfId="2" applyNumberFormat="1" applyFont="1" applyFill="1" applyBorder="1" applyAlignment="1">
      <alignment horizontal="right" vertical="center" wrapText="1"/>
    </xf>
    <xf numFmtId="167" fontId="9" fillId="5" borderId="32" xfId="2" applyNumberFormat="1" applyFont="1" applyFill="1" applyBorder="1" applyAlignment="1">
      <alignment horizontal="right" vertical="center" wrapText="1"/>
    </xf>
    <xf numFmtId="167" fontId="9" fillId="5" borderId="31" xfId="2" applyNumberFormat="1" applyFont="1" applyFill="1" applyBorder="1" applyAlignment="1">
      <alignment horizontal="right" vertical="center" wrapText="1"/>
    </xf>
    <xf numFmtId="167" fontId="9" fillId="5" borderId="33" xfId="2" applyNumberFormat="1" applyFont="1" applyFill="1" applyBorder="1" applyAlignment="1">
      <alignment horizontal="right" vertical="center" wrapText="1"/>
    </xf>
    <xf numFmtId="167" fontId="9" fillId="5" borderId="34" xfId="2" applyNumberFormat="1" applyFont="1" applyFill="1" applyBorder="1" applyAlignment="1">
      <alignment horizontal="right" vertical="center" wrapText="1"/>
    </xf>
    <xf numFmtId="166" fontId="14" fillId="5" borderId="45" xfId="1" applyNumberFormat="1" applyFont="1" applyFill="1" applyBorder="1" applyAlignment="1">
      <alignment horizontal="right" vertical="center" wrapText="1"/>
    </xf>
    <xf numFmtId="167" fontId="14" fillId="0" borderId="33" xfId="2" applyNumberFormat="1" applyFont="1" applyFill="1" applyBorder="1" applyAlignment="1">
      <alignment horizontal="right" vertical="center"/>
    </xf>
    <xf numFmtId="167" fontId="14" fillId="0" borderId="70" xfId="2" applyNumberFormat="1" applyFont="1" applyFill="1" applyBorder="1" applyAlignment="1">
      <alignment horizontal="right" vertical="center"/>
    </xf>
    <xf numFmtId="167" fontId="14" fillId="0" borderId="31" xfId="2" applyNumberFormat="1" applyFont="1" applyFill="1" applyBorder="1" applyAlignment="1">
      <alignment horizontal="right" vertical="center"/>
    </xf>
    <xf numFmtId="167" fontId="14" fillId="0" borderId="34" xfId="2" applyNumberFormat="1" applyFont="1" applyFill="1" applyBorder="1" applyAlignment="1">
      <alignment horizontal="right" vertical="center"/>
    </xf>
    <xf numFmtId="0" fontId="13" fillId="0" borderId="71" xfId="1" applyFont="1" applyFill="1" applyBorder="1" applyAlignment="1">
      <alignment horizontal="left" vertical="center" wrapText="1"/>
    </xf>
    <xf numFmtId="167" fontId="14" fillId="5" borderId="70" xfId="2" applyNumberFormat="1" applyFont="1" applyFill="1" applyBorder="1" applyAlignment="1">
      <alignment horizontal="right" vertical="center" wrapText="1"/>
    </xf>
    <xf numFmtId="167" fontId="14" fillId="5" borderId="31" xfId="2" applyNumberFormat="1" applyFont="1" applyFill="1" applyBorder="1" applyAlignment="1">
      <alignment horizontal="right" vertical="center" wrapText="1"/>
    </xf>
    <xf numFmtId="0" fontId="13" fillId="0" borderId="72" xfId="1" applyFont="1" applyFill="1" applyBorder="1" applyAlignment="1">
      <alignment horizontal="left" vertical="center" wrapText="1"/>
    </xf>
    <xf numFmtId="167" fontId="14" fillId="5" borderId="47" xfId="2" applyNumberFormat="1" applyFont="1" applyFill="1" applyBorder="1" applyAlignment="1">
      <alignment horizontal="right" vertical="center" wrapText="1"/>
    </xf>
    <xf numFmtId="167" fontId="14" fillId="5" borderId="73" xfId="2" applyNumberFormat="1" applyFont="1" applyFill="1" applyBorder="1" applyAlignment="1">
      <alignment horizontal="right" vertical="center" wrapText="1"/>
    </xf>
    <xf numFmtId="167" fontId="14" fillId="5" borderId="74" xfId="2" applyNumberFormat="1" applyFont="1" applyFill="1" applyBorder="1" applyAlignment="1">
      <alignment horizontal="right" vertical="center" wrapText="1"/>
    </xf>
    <xf numFmtId="167" fontId="14" fillId="5" borderId="46" xfId="2" applyNumberFormat="1" applyFont="1" applyFill="1" applyBorder="1" applyAlignment="1">
      <alignment horizontal="right" vertical="center" wrapText="1"/>
    </xf>
    <xf numFmtId="167" fontId="14" fillId="5" borderId="48" xfId="2" applyNumberFormat="1" applyFont="1" applyFill="1" applyBorder="1" applyAlignment="1">
      <alignment horizontal="right" vertical="center" wrapText="1"/>
    </xf>
    <xf numFmtId="167" fontId="9" fillId="5" borderId="46" xfId="2" applyNumberFormat="1" applyFont="1" applyFill="1" applyBorder="1" applyAlignment="1">
      <alignment horizontal="right" vertical="center" wrapText="1"/>
    </xf>
    <xf numFmtId="165" fontId="14" fillId="5" borderId="75" xfId="1" applyNumberFormat="1" applyFont="1" applyFill="1" applyBorder="1" applyAlignment="1">
      <alignment horizontal="right" vertical="center" wrapText="1"/>
    </xf>
    <xf numFmtId="165" fontId="14" fillId="5" borderId="76" xfId="1" applyNumberFormat="1" applyFont="1" applyFill="1" applyBorder="1" applyAlignment="1">
      <alignment horizontal="right" vertical="center" wrapText="1"/>
    </xf>
    <xf numFmtId="167" fontId="14" fillId="6" borderId="54" xfId="2" applyNumberFormat="1" applyFont="1" applyFill="1" applyBorder="1" applyAlignment="1">
      <alignment horizontal="right" vertical="center"/>
    </xf>
    <xf numFmtId="167" fontId="14" fillId="6" borderId="77" xfId="2" applyNumberFormat="1" applyFont="1" applyFill="1" applyBorder="1" applyAlignment="1">
      <alignment horizontal="right" vertical="center"/>
    </xf>
    <xf numFmtId="167" fontId="14" fillId="6" borderId="55" xfId="2" applyNumberFormat="1" applyFont="1" applyFill="1" applyBorder="1" applyAlignment="1">
      <alignment horizontal="right" vertical="center" wrapText="1"/>
    </xf>
    <xf numFmtId="167" fontId="14" fillId="6" borderId="56" xfId="2" applyNumberFormat="1" applyFont="1" applyFill="1" applyBorder="1" applyAlignment="1">
      <alignment horizontal="right" vertical="center"/>
    </xf>
    <xf numFmtId="167" fontId="14" fillId="6" borderId="78" xfId="2" applyNumberFormat="1" applyFont="1" applyFill="1" applyBorder="1" applyAlignment="1">
      <alignment horizontal="right" vertical="center"/>
    </xf>
    <xf numFmtId="167" fontId="14" fillId="6" borderId="79" xfId="2" applyNumberFormat="1" applyFont="1" applyFill="1" applyBorder="1" applyAlignment="1">
      <alignment horizontal="right" vertical="center"/>
    </xf>
    <xf numFmtId="167" fontId="14" fillId="6" borderId="62" xfId="2" applyNumberFormat="1" applyFont="1" applyFill="1" applyBorder="1" applyAlignment="1">
      <alignment horizontal="right" vertical="center"/>
    </xf>
    <xf numFmtId="0" fontId="14" fillId="7" borderId="0" xfId="1" applyFont="1" applyFill="1" applyBorder="1" applyAlignment="1">
      <alignment horizontal="left" vertical="center" wrapText="1"/>
    </xf>
    <xf numFmtId="167" fontId="14" fillId="7" borderId="0" xfId="2" applyNumberFormat="1" applyFont="1" applyFill="1" applyBorder="1" applyAlignment="1">
      <alignment horizontal="right" vertical="center"/>
    </xf>
    <xf numFmtId="167" fontId="14" fillId="7" borderId="0" xfId="2" applyNumberFormat="1" applyFont="1" applyFill="1" applyBorder="1" applyAlignment="1">
      <alignment horizontal="right" vertical="center" wrapText="1"/>
    </xf>
    <xf numFmtId="0" fontId="14" fillId="8" borderId="0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 wrapText="1"/>
    </xf>
    <xf numFmtId="165" fontId="14" fillId="7" borderId="0" xfId="1" applyNumberFormat="1" applyFont="1" applyFill="1" applyBorder="1" applyAlignment="1">
      <alignment horizontal="right" vertical="center" wrapText="1"/>
    </xf>
    <xf numFmtId="165" fontId="14" fillId="7" borderId="0" xfId="1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/>
    </xf>
    <xf numFmtId="4" fontId="16" fillId="0" borderId="0" xfId="1" applyNumberFormat="1" applyFont="1" applyFill="1" applyBorder="1" applyAlignment="1">
      <alignment vertical="center"/>
    </xf>
    <xf numFmtId="0" fontId="9" fillId="4" borderId="55" xfId="1" applyFont="1" applyFill="1" applyBorder="1" applyAlignment="1">
      <alignment horizontal="center" vertical="center" wrapText="1"/>
    </xf>
    <xf numFmtId="0" fontId="14" fillId="4" borderId="80" xfId="1" applyFont="1" applyFill="1" applyBorder="1" applyAlignment="1">
      <alignment horizontal="center" vertical="center" wrapText="1"/>
    </xf>
    <xf numFmtId="167" fontId="14" fillId="8" borderId="0" xfId="1" applyNumberFormat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7" fontId="14" fillId="7" borderId="23" xfId="2" applyNumberFormat="1" applyFont="1" applyFill="1" applyBorder="1" applyAlignment="1">
      <alignment horizontal="right" vertical="center"/>
    </xf>
    <xf numFmtId="167" fontId="14" fillId="7" borderId="83" xfId="2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right" vertical="center" wrapText="1"/>
    </xf>
    <xf numFmtId="167" fontId="14" fillId="7" borderId="86" xfId="2" applyNumberFormat="1" applyFont="1" applyFill="1" applyBorder="1" applyAlignment="1">
      <alignment horizontal="right" vertical="center"/>
    </xf>
    <xf numFmtId="165" fontId="14" fillId="0" borderId="33" xfId="1" applyNumberFormat="1" applyFont="1" applyFill="1" applyBorder="1" applyAlignment="1">
      <alignment vertical="center"/>
    </xf>
    <xf numFmtId="165" fontId="14" fillId="0" borderId="87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vertical="center" wrapText="1"/>
    </xf>
    <xf numFmtId="165" fontId="14" fillId="0" borderId="90" xfId="1" applyNumberFormat="1" applyFont="1" applyFill="1" applyBorder="1" applyAlignment="1">
      <alignment vertical="center"/>
    </xf>
    <xf numFmtId="166" fontId="20" fillId="0" borderId="0" xfId="1" applyNumberFormat="1" applyFont="1" applyFill="1" applyBorder="1" applyAlignment="1">
      <alignment vertical="center" wrapText="1"/>
    </xf>
    <xf numFmtId="165" fontId="14" fillId="6" borderId="55" xfId="1" applyNumberFormat="1" applyFont="1" applyFill="1" applyBorder="1" applyAlignment="1">
      <alignment vertical="center"/>
    </xf>
    <xf numFmtId="164" fontId="1" fillId="6" borderId="55" xfId="2" applyFont="1" applyFill="1" applyBorder="1" applyAlignment="1">
      <alignment vertical="center"/>
    </xf>
    <xf numFmtId="165" fontId="14" fillId="6" borderId="91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right" vertical="center"/>
    </xf>
    <xf numFmtId="0" fontId="13" fillId="4" borderId="92" xfId="1" applyFont="1" applyFill="1" applyBorder="1" applyAlignment="1">
      <alignment horizontal="center" vertical="center" wrapText="1"/>
    </xf>
    <xf numFmtId="0" fontId="9" fillId="4" borderId="80" xfId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14" fillId="4" borderId="39" xfId="1" applyFont="1" applyFill="1" applyBorder="1" applyAlignment="1">
      <alignment horizontal="left" vertical="center" wrapText="1"/>
    </xf>
    <xf numFmtId="165" fontId="14" fillId="7" borderId="23" xfId="1" applyNumberFormat="1" applyFont="1" applyFill="1" applyBorder="1" applyAlignment="1">
      <alignment vertical="center"/>
    </xf>
    <xf numFmtId="165" fontId="14" fillId="7" borderId="93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horizontal="left" vertical="center" wrapText="1"/>
    </xf>
    <xf numFmtId="0" fontId="14" fillId="4" borderId="40" xfId="1" applyFont="1" applyFill="1" applyBorder="1" applyAlignment="1">
      <alignment horizontal="left" vertical="center" wrapText="1"/>
    </xf>
    <xf numFmtId="0" fontId="14" fillId="4" borderId="92" xfId="1" applyFont="1" applyFill="1" applyBorder="1" applyAlignment="1">
      <alignment horizontal="left" vertical="center" wrapText="1"/>
    </xf>
    <xf numFmtId="165" fontId="14" fillId="6" borderId="80" xfId="1" applyNumberFormat="1" applyFont="1" applyFill="1" applyBorder="1" applyAlignment="1">
      <alignment vertical="center"/>
    </xf>
    <xf numFmtId="0" fontId="22" fillId="0" borderId="95" xfId="1" applyFont="1" applyFill="1" applyBorder="1" applyAlignment="1"/>
    <xf numFmtId="0" fontId="22" fillId="0" borderId="0" xfId="1" applyFont="1" applyFill="1" applyBorder="1" applyAlignment="1"/>
    <xf numFmtId="165" fontId="14" fillId="7" borderId="0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165" fontId="14" fillId="7" borderId="33" xfId="1" applyNumberFormat="1" applyFont="1" applyFill="1" applyBorder="1" applyAlignment="1">
      <alignment vertical="center"/>
    </xf>
    <xf numFmtId="165" fontId="14" fillId="7" borderId="96" xfId="1" applyNumberFormat="1" applyFont="1" applyFill="1" applyBorder="1" applyAlignment="1">
      <alignment vertical="center"/>
    </xf>
    <xf numFmtId="165" fontId="14" fillId="0" borderId="47" xfId="1" applyNumberFormat="1" applyFont="1" applyFill="1" applyBorder="1" applyAlignment="1">
      <alignment vertical="center"/>
    </xf>
    <xf numFmtId="165" fontId="14" fillId="0" borderId="97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65" fontId="14" fillId="6" borderId="98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horizont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81" xfId="1" applyFont="1" applyFill="1" applyBorder="1" applyAlignment="1">
      <alignment horizontal="left" vertical="center" wrapText="1"/>
    </xf>
    <xf numFmtId="165" fontId="22" fillId="0" borderId="0" xfId="1" applyNumberFormat="1" applyFont="1" applyFill="1" applyBorder="1" applyAlignment="1">
      <alignment horizontal="center"/>
    </xf>
    <xf numFmtId="165" fontId="14" fillId="0" borderId="23" xfId="1" applyNumberFormat="1" applyFont="1" applyFill="1" applyBorder="1" applyAlignment="1">
      <alignment vertical="center"/>
    </xf>
    <xf numFmtId="165" fontId="14" fillId="0" borderId="93" xfId="1" applyNumberFormat="1" applyFont="1" applyFill="1" applyBorder="1" applyAlignment="1">
      <alignment vertical="center"/>
    </xf>
    <xf numFmtId="0" fontId="14" fillId="4" borderId="84" xfId="1" applyFont="1" applyFill="1" applyBorder="1" applyAlignment="1">
      <alignment horizontal="left" vertical="center" wrapText="1"/>
    </xf>
    <xf numFmtId="0" fontId="14" fillId="4" borderId="88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right" vertical="center"/>
    </xf>
    <xf numFmtId="0" fontId="14" fillId="4" borderId="52" xfId="1" applyFont="1" applyFill="1" applyBorder="1" applyAlignment="1">
      <alignment horizontal="left" vertical="center" wrapText="1"/>
    </xf>
    <xf numFmtId="165" fontId="26" fillId="7" borderId="109" xfId="1" applyNumberFormat="1" applyFont="1" applyFill="1" applyBorder="1" applyAlignment="1">
      <alignment vertical="center"/>
    </xf>
    <xf numFmtId="165" fontId="14" fillId="7" borderId="110" xfId="1" applyNumberFormat="1" applyFont="1" applyFill="1" applyBorder="1" applyAlignment="1">
      <alignment vertical="center"/>
    </xf>
    <xf numFmtId="0" fontId="14" fillId="4" borderId="2" xfId="1" applyFont="1" applyFill="1" applyBorder="1" applyAlignment="1">
      <alignment horizontal="center" vertical="center" wrapText="1"/>
    </xf>
    <xf numFmtId="0" fontId="9" fillId="4" borderId="115" xfId="1" applyFont="1" applyFill="1" applyBorder="1" applyAlignment="1">
      <alignment horizontal="center" vertical="center" wrapText="1"/>
    </xf>
    <xf numFmtId="0" fontId="9" fillId="4" borderId="116" xfId="1" applyFont="1" applyFill="1" applyBorder="1" applyAlignment="1">
      <alignment horizontal="center" vertical="center" wrapText="1"/>
    </xf>
    <xf numFmtId="0" fontId="14" fillId="4" borderId="117" xfId="1" applyFont="1" applyFill="1" applyBorder="1" applyAlignment="1">
      <alignment vertical="center" wrapText="1"/>
    </xf>
    <xf numFmtId="165" fontId="14" fillId="7" borderId="118" xfId="1" applyNumberFormat="1" applyFont="1" applyFill="1" applyBorder="1" applyAlignment="1">
      <alignment vertical="center"/>
    </xf>
    <xf numFmtId="165" fontId="14" fillId="7" borderId="119" xfId="1" applyNumberFormat="1" applyFont="1" applyFill="1" applyBorder="1" applyAlignment="1">
      <alignment vertical="center"/>
    </xf>
    <xf numFmtId="165" fontId="14" fillId="7" borderId="104" xfId="1" applyNumberFormat="1" applyFont="1" applyFill="1" applyBorder="1" applyAlignment="1">
      <alignment vertical="center"/>
    </xf>
    <xf numFmtId="165" fontId="14" fillId="7" borderId="105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vertical="center" wrapText="1"/>
    </xf>
    <xf numFmtId="165" fontId="14" fillId="0" borderId="120" xfId="1" applyNumberFormat="1" applyFont="1" applyFill="1" applyBorder="1" applyAlignment="1">
      <alignment vertical="center"/>
    </xf>
    <xf numFmtId="165" fontId="14" fillId="0" borderId="107" xfId="1" applyNumberFormat="1" applyFont="1" applyFill="1" applyBorder="1" applyAlignment="1">
      <alignment vertical="center"/>
    </xf>
    <xf numFmtId="165" fontId="14" fillId="0" borderId="108" xfId="1" applyNumberFormat="1" applyFont="1" applyFill="1" applyBorder="1" applyAlignment="1">
      <alignment vertical="center"/>
    </xf>
    <xf numFmtId="0" fontId="14" fillId="4" borderId="121" xfId="1" applyFont="1" applyFill="1" applyBorder="1" applyAlignment="1">
      <alignment vertical="center" wrapText="1"/>
    </xf>
    <xf numFmtId="165" fontId="14" fillId="0" borderId="122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vertical="center" wrapText="1"/>
    </xf>
    <xf numFmtId="165" fontId="22" fillId="0" borderId="0" xfId="1" applyNumberFormat="1" applyFont="1" applyFill="1" applyBorder="1" applyAlignment="1"/>
    <xf numFmtId="166" fontId="22" fillId="0" borderId="0" xfId="1" applyNumberFormat="1" applyFont="1" applyFill="1" applyBorder="1" applyAlignment="1"/>
    <xf numFmtId="165" fontId="14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top"/>
    </xf>
    <xf numFmtId="0" fontId="27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vertical="top"/>
    </xf>
    <xf numFmtId="0" fontId="29" fillId="0" borderId="0" xfId="1" applyFont="1" applyFill="1" applyBorder="1" applyAlignment="1">
      <alignment vertical="top"/>
    </xf>
    <xf numFmtId="0" fontId="9" fillId="4" borderId="123" xfId="1" applyFont="1" applyFill="1" applyBorder="1" applyAlignment="1">
      <alignment horizontal="center" vertical="center" wrapText="1"/>
    </xf>
    <xf numFmtId="0" fontId="9" fillId="4" borderId="124" xfId="1" applyFont="1" applyFill="1" applyBorder="1" applyAlignment="1">
      <alignment horizontal="center" vertical="center" wrapText="1"/>
    </xf>
    <xf numFmtId="0" fontId="9" fillId="4" borderId="125" xfId="1" applyFont="1" applyFill="1" applyBorder="1" applyAlignment="1">
      <alignment horizontal="center" vertical="center" wrapText="1"/>
    </xf>
    <xf numFmtId="0" fontId="9" fillId="4" borderId="126" xfId="1" applyFont="1" applyFill="1" applyBorder="1" applyAlignment="1">
      <alignment horizontal="center" vertical="center" wrapText="1"/>
    </xf>
    <xf numFmtId="0" fontId="9" fillId="4" borderId="102" xfId="1" applyFont="1" applyFill="1" applyBorder="1" applyAlignment="1">
      <alignment horizontal="center" vertical="center" wrapText="1"/>
    </xf>
    <xf numFmtId="166" fontId="14" fillId="0" borderId="128" xfId="1" applyNumberFormat="1" applyFont="1" applyFill="1" applyBorder="1" applyAlignment="1">
      <alignment vertical="center" wrapText="1"/>
    </xf>
    <xf numFmtId="166" fontId="14" fillId="0" borderId="9" xfId="1" applyNumberFormat="1" applyFont="1" applyFill="1" applyBorder="1" applyAlignment="1">
      <alignment vertical="center" wrapText="1"/>
    </xf>
    <xf numFmtId="166" fontId="14" fillId="0" borderId="129" xfId="1" applyNumberFormat="1" applyFont="1" applyFill="1" applyBorder="1" applyAlignment="1">
      <alignment vertical="center" wrapText="1"/>
    </xf>
    <xf numFmtId="166" fontId="14" fillId="0" borderId="10" xfId="1" applyNumberFormat="1" applyFont="1" applyFill="1" applyBorder="1" applyAlignment="1">
      <alignment vertical="center" wrapText="1"/>
    </xf>
    <xf numFmtId="166" fontId="14" fillId="0" borderId="130" xfId="1" applyNumberFormat="1" applyFont="1" applyFill="1" applyBorder="1" applyAlignment="1">
      <alignment vertical="center" wrapText="1"/>
    </xf>
    <xf numFmtId="166" fontId="14" fillId="0" borderId="131" xfId="1" applyNumberFormat="1" applyFont="1" applyFill="1" applyBorder="1" applyAlignment="1">
      <alignment vertical="center" wrapText="1"/>
    </xf>
    <xf numFmtId="166" fontId="14" fillId="0" borderId="35" xfId="1" applyNumberFormat="1" applyFont="1" applyFill="1" applyBorder="1" applyAlignment="1">
      <alignment vertical="center" wrapText="1"/>
    </xf>
    <xf numFmtId="166" fontId="14" fillId="0" borderId="132" xfId="1" applyNumberFormat="1" applyFont="1" applyFill="1" applyBorder="1" applyAlignment="1">
      <alignment vertical="center" wrapText="1"/>
    </xf>
    <xf numFmtId="166" fontId="14" fillId="0" borderId="38" xfId="1" applyNumberFormat="1" applyFont="1" applyFill="1" applyBorder="1" applyAlignment="1">
      <alignment vertical="center" wrapText="1"/>
    </xf>
    <xf numFmtId="166" fontId="14" fillId="0" borderId="45" xfId="1" applyNumberFormat="1" applyFont="1" applyFill="1" applyBorder="1" applyAlignment="1">
      <alignment vertical="center" wrapText="1"/>
    </xf>
    <xf numFmtId="165" fontId="14" fillId="6" borderId="79" xfId="1" applyNumberFormat="1" applyFont="1" applyFill="1" applyBorder="1" applyAlignment="1">
      <alignment vertical="center" wrapText="1"/>
    </xf>
    <xf numFmtId="165" fontId="14" fillId="6" borderId="59" xfId="1" applyNumberFormat="1" applyFont="1" applyFill="1" applyBorder="1" applyAlignment="1">
      <alignment vertical="center" wrapText="1"/>
    </xf>
    <xf numFmtId="165" fontId="14" fillId="6" borderId="134" xfId="1" applyNumberFormat="1" applyFont="1" applyFill="1" applyBorder="1" applyAlignment="1">
      <alignment vertical="center" wrapText="1"/>
    </xf>
    <xf numFmtId="165" fontId="14" fillId="6" borderId="62" xfId="1" applyNumberFormat="1" applyFont="1" applyFill="1" applyBorder="1" applyAlignment="1">
      <alignment vertical="center" wrapText="1"/>
    </xf>
    <xf numFmtId="165" fontId="14" fillId="6" borderId="114" xfId="1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/>
    </xf>
    <xf numFmtId="0" fontId="14" fillId="8" borderId="0" xfId="1" applyFont="1" applyFill="1" applyBorder="1" applyAlignment="1">
      <alignment horizontal="right" vertical="center" wrapText="1"/>
    </xf>
    <xf numFmtId="0" fontId="30" fillId="0" borderId="0" xfId="1" applyFont="1" applyFill="1" applyBorder="1" applyAlignment="1"/>
    <xf numFmtId="165" fontId="20" fillId="7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/>
    <xf numFmtId="0" fontId="14" fillId="4" borderId="135" xfId="1" applyFont="1" applyFill="1" applyBorder="1" applyAlignment="1">
      <alignment horizontal="center" vertical="center" wrapText="1"/>
    </xf>
    <xf numFmtId="0" fontId="14" fillId="4" borderId="136" xfId="1" applyFont="1" applyFill="1" applyBorder="1" applyAlignment="1">
      <alignment horizontal="center" vertical="center" wrapText="1"/>
    </xf>
    <xf numFmtId="0" fontId="14" fillId="4" borderId="130" xfId="1" applyFont="1" applyFill="1" applyBorder="1" applyAlignment="1">
      <alignment horizontal="center" vertical="center" wrapText="1"/>
    </xf>
    <xf numFmtId="0" fontId="14" fillId="4" borderId="102" xfId="1" applyFont="1" applyFill="1" applyBorder="1" applyAlignment="1">
      <alignment horizontal="center" vertical="center" wrapText="1"/>
    </xf>
    <xf numFmtId="165" fontId="14" fillId="7" borderId="120" xfId="1" applyNumberFormat="1" applyFont="1" applyFill="1" applyBorder="1" applyAlignment="1">
      <alignment vertical="center"/>
    </xf>
    <xf numFmtId="165" fontId="14" fillId="8" borderId="105" xfId="1" applyNumberFormat="1" applyFont="1" applyFill="1" applyBorder="1" applyAlignment="1">
      <alignment vertical="center" wrapText="1"/>
    </xf>
    <xf numFmtId="165" fontId="14" fillId="8" borderId="108" xfId="1" applyNumberFormat="1" applyFont="1" applyFill="1" applyBorder="1" applyAlignment="1">
      <alignment vertical="center" wrapText="1"/>
    </xf>
    <xf numFmtId="169" fontId="1" fillId="0" borderId="0" xfId="2" applyNumberFormat="1" applyFont="1" applyFill="1" applyBorder="1" applyAlignment="1">
      <alignment vertical="center"/>
    </xf>
    <xf numFmtId="0" fontId="16" fillId="7" borderId="0" xfId="1" applyFont="1" applyFill="1" applyBorder="1" applyAlignment="1">
      <alignment vertical="center"/>
    </xf>
    <xf numFmtId="0" fontId="32" fillId="0" borderId="0" xfId="1" applyFont="1" applyFill="1" applyBorder="1" applyAlignment="1"/>
    <xf numFmtId="0" fontId="32" fillId="7" borderId="0" xfId="1" applyFont="1" applyFill="1" applyBorder="1" applyAlignment="1"/>
    <xf numFmtId="0" fontId="27" fillId="0" borderId="0" xfId="1" applyFont="1" applyFill="1" applyBorder="1" applyAlignment="1">
      <alignment vertical="top"/>
    </xf>
    <xf numFmtId="0" fontId="9" fillId="8" borderId="0" xfId="1" applyFont="1" applyFill="1" applyBorder="1" applyAlignment="1">
      <alignment vertical="center" wrapText="1"/>
    </xf>
    <xf numFmtId="166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/>
    </xf>
    <xf numFmtId="0" fontId="16" fillId="7" borderId="0" xfId="1" applyFont="1" applyFill="1" applyBorder="1"/>
    <xf numFmtId="0" fontId="8" fillId="0" borderId="0" xfId="1" applyFont="1" applyFill="1" applyBorder="1" applyAlignment="1">
      <alignment horizontal="center"/>
    </xf>
    <xf numFmtId="0" fontId="9" fillId="4" borderId="143" xfId="1" applyFont="1" applyFill="1" applyBorder="1" applyAlignment="1">
      <alignment horizontal="center" vertical="center" wrapText="1"/>
    </xf>
    <xf numFmtId="0" fontId="9" fillId="4" borderId="144" xfId="1" applyFont="1" applyFill="1" applyBorder="1" applyAlignment="1">
      <alignment horizontal="center" vertical="center" wrapText="1"/>
    </xf>
    <xf numFmtId="0" fontId="9" fillId="4" borderId="14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left" vertical="center" wrapText="1"/>
    </xf>
    <xf numFmtId="166" fontId="14" fillId="0" borderId="25" xfId="1" applyNumberFormat="1" applyFont="1" applyFill="1" applyBorder="1" applyAlignment="1">
      <alignment horizontal="right" vertical="center"/>
    </xf>
    <xf numFmtId="166" fontId="14" fillId="5" borderId="23" xfId="1" applyNumberFormat="1" applyFont="1" applyFill="1" applyBorder="1" applyAlignment="1">
      <alignment horizontal="right" vertical="center" wrapText="1"/>
    </xf>
    <xf numFmtId="166" fontId="14" fillId="5" borderId="21" xfId="1" applyNumberFormat="1" applyFont="1" applyFill="1" applyBorder="1" applyAlignment="1">
      <alignment horizontal="right" vertical="center" wrapText="1"/>
    </xf>
    <xf numFmtId="165" fontId="14" fillId="0" borderId="22" xfId="1" applyNumberFormat="1" applyFont="1" applyFill="1" applyBorder="1" applyAlignment="1">
      <alignment horizontal="right" vertical="center"/>
    </xf>
    <xf numFmtId="0" fontId="13" fillId="0" borderId="34" xfId="1" applyFont="1" applyFill="1" applyBorder="1" applyAlignment="1">
      <alignment horizontal="left" vertical="center" wrapText="1"/>
    </xf>
    <xf numFmtId="166" fontId="14" fillId="0" borderId="146" xfId="1" applyNumberFormat="1" applyFont="1" applyFill="1" applyBorder="1" applyAlignment="1">
      <alignment horizontal="right" vertical="center"/>
    </xf>
    <xf numFmtId="166" fontId="14" fillId="5" borderId="33" xfId="1" applyNumberFormat="1" applyFont="1" applyFill="1" applyBorder="1" applyAlignment="1">
      <alignment horizontal="right" vertical="center" wrapText="1"/>
    </xf>
    <xf numFmtId="0" fontId="13" fillId="0" borderId="147" xfId="1" applyFont="1" applyFill="1" applyBorder="1" applyAlignment="1">
      <alignment horizontal="left" vertical="center" wrapText="1"/>
    </xf>
    <xf numFmtId="166" fontId="14" fillId="0" borderId="148" xfId="1" applyNumberFormat="1" applyFont="1" applyFill="1" applyBorder="1" applyAlignment="1">
      <alignment horizontal="right" vertical="center"/>
    </xf>
    <xf numFmtId="167" fontId="14" fillId="0" borderId="149" xfId="2" applyNumberFormat="1" applyFont="1" applyFill="1" applyBorder="1" applyAlignment="1">
      <alignment horizontal="right" vertical="center"/>
    </xf>
    <xf numFmtId="0" fontId="13" fillId="0" borderId="48" xfId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vertical="center" wrapText="1"/>
    </xf>
    <xf numFmtId="0" fontId="20" fillId="7" borderId="0" xfId="1" applyFont="1" applyFill="1" applyBorder="1" applyAlignment="1">
      <alignment horizontal="left" vertical="center" wrapText="1"/>
    </xf>
    <xf numFmtId="166" fontId="9" fillId="7" borderId="0" xfId="1" applyNumberFormat="1" applyFont="1" applyFill="1" applyBorder="1" applyAlignment="1">
      <alignment horizontal="right" vertical="center" wrapText="1"/>
    </xf>
    <xf numFmtId="165" fontId="9" fillId="7" borderId="0" xfId="1" applyNumberFormat="1" applyFont="1" applyFill="1" applyBorder="1" applyAlignment="1">
      <alignment horizontal="right" vertical="center"/>
    </xf>
    <xf numFmtId="166" fontId="16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67" fontId="14" fillId="0" borderId="131" xfId="2" applyNumberFormat="1" applyFont="1" applyFill="1" applyBorder="1" applyAlignment="1">
      <alignment vertical="center"/>
    </xf>
    <xf numFmtId="167" fontId="14" fillId="0" borderId="32" xfId="2" applyNumberFormat="1" applyFont="1" applyFill="1" applyBorder="1" applyAlignment="1">
      <alignment vertical="center"/>
    </xf>
    <xf numFmtId="167" fontId="14" fillId="0" borderId="152" xfId="2" applyNumberFormat="1" applyFont="1" applyFill="1" applyBorder="1" applyAlignment="1">
      <alignment vertical="center"/>
    </xf>
    <xf numFmtId="167" fontId="14" fillId="0" borderId="153" xfId="2" applyNumberFormat="1" applyFont="1" applyFill="1" applyBorder="1" applyAlignment="1">
      <alignment vertical="center"/>
    </xf>
    <xf numFmtId="167" fontId="14" fillId="0" borderId="42" xfId="2" applyNumberFormat="1" applyFont="1" applyFill="1" applyBorder="1" applyAlignment="1">
      <alignment horizontal="right" vertical="center"/>
    </xf>
    <xf numFmtId="167" fontId="9" fillId="5" borderId="147" xfId="2" applyNumberFormat="1" applyFont="1" applyFill="1" applyBorder="1" applyAlignment="1">
      <alignment horizontal="right" vertical="center" wrapText="1"/>
    </xf>
    <xf numFmtId="166" fontId="14" fillId="0" borderId="152" xfId="1" applyNumberFormat="1" applyFont="1" applyFill="1" applyBorder="1" applyAlignment="1">
      <alignment horizontal="right" vertical="center"/>
    </xf>
    <xf numFmtId="166" fontId="14" fillId="0" borderId="74" xfId="1" applyNumberFormat="1" applyFont="1" applyFill="1" applyBorder="1" applyAlignment="1">
      <alignment horizontal="right" vertical="center"/>
    </xf>
    <xf numFmtId="167" fontId="9" fillId="5" borderId="48" xfId="2" applyNumberFormat="1" applyFont="1" applyFill="1" applyBorder="1" applyAlignment="1">
      <alignment horizontal="right" vertical="center" wrapText="1"/>
    </xf>
    <xf numFmtId="0" fontId="16" fillId="8" borderId="0" xfId="1" applyFont="1" applyFill="1" applyBorder="1" applyAlignment="1">
      <alignment horizontal="left" vertical="center"/>
    </xf>
    <xf numFmtId="168" fontId="16" fillId="0" borderId="0" xfId="1" applyNumberFormat="1" applyFont="1" applyFill="1" applyBorder="1" applyAlignment="1">
      <alignment vertical="center"/>
    </xf>
    <xf numFmtId="0" fontId="14" fillId="4" borderId="80" xfId="1" applyFont="1" applyFill="1" applyBorder="1" applyAlignment="1">
      <alignment vertical="center" wrapText="1"/>
    </xf>
    <xf numFmtId="165" fontId="14" fillId="7" borderId="154" xfId="1" applyNumberFormat="1" applyFont="1" applyFill="1" applyBorder="1" applyAlignment="1">
      <alignment vertical="center"/>
    </xf>
    <xf numFmtId="165" fontId="14" fillId="7" borderId="155" xfId="1" applyNumberFormat="1" applyFont="1" applyFill="1" applyBorder="1" applyAlignment="1">
      <alignment vertical="center"/>
    </xf>
    <xf numFmtId="165" fontId="14" fillId="7" borderId="156" xfId="1" applyNumberFormat="1" applyFont="1" applyFill="1" applyBorder="1" applyAlignment="1">
      <alignment vertical="center"/>
    </xf>
    <xf numFmtId="165" fontId="14" fillId="7" borderId="157" xfId="1" applyNumberFormat="1" applyFont="1" applyFill="1" applyBorder="1" applyAlignment="1">
      <alignment vertical="center"/>
    </xf>
    <xf numFmtId="165" fontId="14" fillId="7" borderId="158" xfId="1" applyNumberFormat="1" applyFont="1" applyFill="1" applyBorder="1" applyAlignment="1">
      <alignment vertical="center"/>
    </xf>
    <xf numFmtId="165" fontId="14" fillId="7" borderId="159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horizontal="center" vertical="center" wrapText="1"/>
    </xf>
    <xf numFmtId="0" fontId="14" fillId="4" borderId="39" xfId="1" applyFont="1" applyFill="1" applyBorder="1" applyAlignment="1">
      <alignment vertical="center" wrapText="1"/>
    </xf>
    <xf numFmtId="165" fontId="14" fillId="7" borderId="160" xfId="1" applyNumberFormat="1" applyFont="1" applyFill="1" applyBorder="1" applyAlignment="1">
      <alignment vertical="center"/>
    </xf>
    <xf numFmtId="0" fontId="14" fillId="4" borderId="40" xfId="1" applyFont="1" applyFill="1" applyBorder="1" applyAlignment="1">
      <alignment vertical="center" wrapText="1"/>
    </xf>
    <xf numFmtId="165" fontId="14" fillId="0" borderId="161" xfId="1" applyNumberFormat="1" applyFont="1" applyFill="1" applyBorder="1" applyAlignment="1">
      <alignment vertical="center"/>
    </xf>
    <xf numFmtId="0" fontId="26" fillId="8" borderId="0" xfId="1" applyFont="1" applyFill="1" applyBorder="1" applyAlignment="1">
      <alignment horizontal="center" vertical="center" wrapText="1"/>
    </xf>
    <xf numFmtId="165" fontId="26" fillId="7" borderId="0" xfId="1" applyNumberFormat="1" applyFont="1" applyFill="1" applyBorder="1" applyAlignment="1">
      <alignment vertical="center"/>
    </xf>
    <xf numFmtId="0" fontId="14" fillId="4" borderId="117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14" fillId="4" borderId="114" xfId="1" applyFont="1" applyFill="1" applyBorder="1" applyAlignment="1">
      <alignment horizontal="center" vertical="center" wrapText="1"/>
    </xf>
    <xf numFmtId="165" fontId="14" fillId="7" borderId="161" xfId="1" applyNumberFormat="1" applyFont="1" applyFill="1" applyBorder="1" applyAlignment="1">
      <alignment vertical="center"/>
    </xf>
    <xf numFmtId="0" fontId="35" fillId="0" borderId="0" xfId="1" applyFont="1" applyFill="1" applyBorder="1" applyAlignment="1">
      <alignment horizontal="center"/>
    </xf>
    <xf numFmtId="4" fontId="14" fillId="7" borderId="0" xfId="1" applyNumberFormat="1" applyFont="1" applyFill="1" applyBorder="1" applyAlignment="1">
      <alignment vertical="center"/>
    </xf>
    <xf numFmtId="0" fontId="22" fillId="7" borderId="0" xfId="1" applyFont="1" applyFill="1" applyBorder="1" applyAlignment="1">
      <alignment horizontal="center"/>
    </xf>
    <xf numFmtId="165" fontId="14" fillId="7" borderId="47" xfId="1" applyNumberFormat="1" applyFont="1" applyFill="1" applyBorder="1" applyAlignment="1">
      <alignment vertical="center"/>
    </xf>
    <xf numFmtId="0" fontId="22" fillId="7" borderId="0" xfId="1" applyFont="1" applyFill="1" applyBorder="1" applyAlignment="1">
      <alignment horizontal="center" vertical="center"/>
    </xf>
    <xf numFmtId="0" fontId="9" fillId="4" borderId="78" xfId="1" applyFont="1" applyFill="1" applyBorder="1" applyAlignment="1">
      <alignment horizontal="center" vertical="center" wrapText="1"/>
    </xf>
    <xf numFmtId="0" fontId="9" fillId="4" borderId="62" xfId="1" applyFont="1" applyFill="1" applyBorder="1" applyAlignment="1">
      <alignment horizontal="center" vertical="center" wrapText="1"/>
    </xf>
    <xf numFmtId="0" fontId="9" fillId="4" borderId="164" xfId="1" applyFont="1" applyFill="1" applyBorder="1" applyAlignment="1">
      <alignment horizontal="center" vertical="center" wrapText="1"/>
    </xf>
    <xf numFmtId="166" fontId="14" fillId="0" borderId="23" xfId="1" applyNumberFormat="1" applyFont="1" applyFill="1" applyBorder="1" applyAlignment="1">
      <alignment vertical="center" wrapText="1"/>
    </xf>
    <xf numFmtId="166" fontId="14" fillId="0" borderId="24" xfId="1" applyNumberFormat="1" applyFont="1" applyFill="1" applyBorder="1" applyAlignment="1">
      <alignment vertical="center" wrapText="1"/>
    </xf>
    <xf numFmtId="166" fontId="14" fillId="0" borderId="30" xfId="1" applyNumberFormat="1" applyFont="1" applyFill="1" applyBorder="1" applyAlignment="1">
      <alignment vertical="center" wrapText="1"/>
    </xf>
    <xf numFmtId="166" fontId="14" fillId="0" borderId="166" xfId="1" applyNumberFormat="1" applyFont="1" applyFill="1" applyBorder="1" applyAlignment="1">
      <alignment vertical="center" wrapText="1"/>
    </xf>
    <xf numFmtId="166" fontId="14" fillId="0" borderId="126" xfId="1" applyNumberFormat="1" applyFont="1" applyFill="1" applyBorder="1" applyAlignment="1">
      <alignment vertical="center" wrapText="1"/>
    </xf>
    <xf numFmtId="166" fontId="14" fillId="0" borderId="33" xfId="1" applyNumberFormat="1" applyFont="1" applyFill="1" applyBorder="1" applyAlignment="1">
      <alignment vertical="center" wrapText="1"/>
    </xf>
    <xf numFmtId="166" fontId="14" fillId="0" borderId="34" xfId="1" applyNumberFormat="1" applyFont="1" applyFill="1" applyBorder="1" applyAlignment="1">
      <alignment vertical="center" wrapText="1"/>
    </xf>
    <xf numFmtId="166" fontId="14" fillId="0" borderId="167" xfId="1" applyNumberFormat="1" applyFont="1" applyFill="1" applyBorder="1" applyAlignment="1">
      <alignment vertical="center" wrapText="1"/>
    </xf>
    <xf numFmtId="166" fontId="14" fillId="0" borderId="47" xfId="1" applyNumberFormat="1" applyFont="1" applyFill="1" applyBorder="1" applyAlignment="1">
      <alignment vertical="center" wrapText="1"/>
    </xf>
    <xf numFmtId="166" fontId="14" fillId="0" borderId="51" xfId="1" applyNumberFormat="1" applyFont="1" applyFill="1" applyBorder="1" applyAlignment="1">
      <alignment vertical="center" wrapText="1"/>
    </xf>
    <xf numFmtId="166" fontId="14" fillId="0" borderId="168" xfId="1" applyNumberFormat="1" applyFont="1" applyFill="1" applyBorder="1" applyAlignment="1">
      <alignment vertical="center" wrapText="1"/>
    </xf>
    <xf numFmtId="165" fontId="14" fillId="6" borderId="55" xfId="1" applyNumberFormat="1" applyFont="1" applyFill="1" applyBorder="1" applyAlignment="1">
      <alignment vertical="center" wrapText="1"/>
    </xf>
    <xf numFmtId="165" fontId="14" fillId="6" borderId="78" xfId="1" applyNumberFormat="1" applyFont="1" applyFill="1" applyBorder="1" applyAlignment="1">
      <alignment vertical="center" wrapText="1"/>
    </xf>
    <xf numFmtId="165" fontId="14" fillId="6" borderId="164" xfId="1" applyNumberFormat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top"/>
    </xf>
    <xf numFmtId="0" fontId="16" fillId="0" borderId="171" xfId="1" applyFont="1" applyFill="1" applyBorder="1" applyAlignment="1">
      <alignment vertical="center"/>
    </xf>
    <xf numFmtId="0" fontId="36" fillId="0" borderId="0" xfId="1" applyFont="1" applyFill="1" applyBorder="1" applyAlignment="1"/>
    <xf numFmtId="165" fontId="14" fillId="0" borderId="160" xfId="1" applyNumberFormat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"/>
    </xf>
    <xf numFmtId="0" fontId="30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left" vertical="center" wrapText="1"/>
    </xf>
    <xf numFmtId="0" fontId="13" fillId="4" borderId="39" xfId="1" applyFont="1" applyFill="1" applyBorder="1" applyAlignment="1">
      <alignment horizontal="left" vertical="center" wrapText="1"/>
    </xf>
    <xf numFmtId="0" fontId="13" fillId="4" borderId="40" xfId="1" applyFont="1" applyFill="1" applyBorder="1" applyAlignment="1">
      <alignment horizontal="left" vertical="center" wrapText="1"/>
    </xf>
    <xf numFmtId="0" fontId="13" fillId="4" borderId="41" xfId="1" applyFont="1" applyFill="1" applyBorder="1" applyAlignment="1">
      <alignment horizontal="left" vertical="center" wrapText="1"/>
    </xf>
    <xf numFmtId="0" fontId="13" fillId="4" borderId="43" xfId="1" applyFont="1" applyFill="1" applyBorder="1" applyAlignment="1">
      <alignment horizontal="left" vertical="center" wrapText="1"/>
    </xf>
    <xf numFmtId="0" fontId="13" fillId="4" borderId="44" xfId="1" applyFont="1" applyFill="1" applyBorder="1" applyAlignment="1">
      <alignment horizontal="left" vertical="center" wrapText="1"/>
    </xf>
    <xf numFmtId="0" fontId="14" fillId="4" borderId="52" xfId="1" applyFont="1" applyFill="1" applyBorder="1" applyAlignment="1">
      <alignment horizontal="left" vertical="center" wrapText="1"/>
    </xf>
    <xf numFmtId="0" fontId="14" fillId="4" borderId="53" xfId="1" applyFont="1" applyFill="1" applyBorder="1" applyAlignment="1">
      <alignment horizontal="left" vertical="center" wrapText="1"/>
    </xf>
    <xf numFmtId="0" fontId="9" fillId="4" borderId="63" xfId="1" applyFont="1" applyFill="1" applyBorder="1" applyAlignment="1">
      <alignment horizontal="center" vertical="center" wrapText="1"/>
    </xf>
    <xf numFmtId="0" fontId="14" fillId="4" borderId="88" xfId="1" applyFont="1" applyFill="1" applyBorder="1" applyAlignment="1">
      <alignment horizontal="left" vertical="center" wrapText="1"/>
    </xf>
    <xf numFmtId="0" fontId="14" fillId="4" borderId="89" xfId="1" applyFont="1" applyFill="1" applyBorder="1" applyAlignment="1">
      <alignment horizontal="left" vertical="center" wrapText="1"/>
    </xf>
    <xf numFmtId="0" fontId="14" fillId="4" borderId="54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14" fillId="4" borderId="81" xfId="1" applyFont="1" applyFill="1" applyBorder="1" applyAlignment="1">
      <alignment horizontal="left" vertical="center" wrapText="1"/>
    </xf>
    <xf numFmtId="0" fontId="14" fillId="4" borderId="82" xfId="1" applyFont="1" applyFill="1" applyBorder="1" applyAlignment="1">
      <alignment horizontal="left" vertical="center" wrapText="1"/>
    </xf>
    <xf numFmtId="0" fontId="14" fillId="4" borderId="84" xfId="1" applyFont="1" applyFill="1" applyBorder="1" applyAlignment="1">
      <alignment horizontal="left" vertical="center" wrapText="1"/>
    </xf>
    <xf numFmtId="0" fontId="14" fillId="4" borderId="85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top"/>
    </xf>
    <xf numFmtId="0" fontId="14" fillId="4" borderId="99" xfId="1" applyFont="1" applyFill="1" applyBorder="1" applyAlignment="1">
      <alignment horizontal="center" vertical="center" wrapText="1"/>
    </xf>
    <xf numFmtId="0" fontId="14" fillId="4" borderId="100" xfId="1" applyFont="1" applyFill="1" applyBorder="1" applyAlignment="1">
      <alignment horizontal="center" vertical="center" wrapText="1"/>
    </xf>
    <xf numFmtId="0" fontId="25" fillId="4" borderId="101" xfId="1" applyFont="1" applyFill="1" applyBorder="1" applyAlignment="1">
      <alignment horizontal="center" vertical="center" wrapText="1"/>
    </xf>
    <xf numFmtId="0" fontId="25" fillId="4" borderId="102" xfId="1" applyFont="1" applyFill="1" applyBorder="1" applyAlignment="1">
      <alignment horizontal="center" vertical="center" wrapText="1"/>
    </xf>
    <xf numFmtId="0" fontId="14" fillId="4" borderId="113" xfId="1" applyFont="1" applyFill="1" applyBorder="1" applyAlignment="1">
      <alignment horizontal="left" vertical="center" wrapText="1"/>
    </xf>
    <xf numFmtId="0" fontId="14" fillId="4" borderId="13" xfId="1" applyFont="1" applyFill="1" applyBorder="1" applyAlignment="1">
      <alignment horizontal="left" vertical="center" wrapText="1"/>
    </xf>
    <xf numFmtId="165" fontId="14" fillId="6" borderId="78" xfId="1" applyNumberFormat="1" applyFont="1" applyFill="1" applyBorder="1" applyAlignment="1">
      <alignment horizontal="right" vertical="center"/>
    </xf>
    <xf numFmtId="165" fontId="14" fillId="6" borderId="114" xfId="1" applyNumberFormat="1" applyFont="1" applyFill="1" applyBorder="1" applyAlignment="1">
      <alignment horizontal="right" vertical="center"/>
    </xf>
    <xf numFmtId="0" fontId="7" fillId="3" borderId="0" xfId="1" applyFont="1" applyFill="1" applyBorder="1" applyAlignment="1">
      <alignment horizontal="center" vertical="center"/>
    </xf>
    <xf numFmtId="0" fontId="14" fillId="4" borderId="103" xfId="1" applyFont="1" applyFill="1" applyBorder="1" applyAlignment="1">
      <alignment horizontal="left" vertical="center" wrapText="1"/>
    </xf>
    <xf numFmtId="0" fontId="14" fillId="4" borderId="104" xfId="1" applyFont="1" applyFill="1" applyBorder="1" applyAlignment="1">
      <alignment horizontal="left" vertical="center" wrapText="1"/>
    </xf>
    <xf numFmtId="165" fontId="14" fillId="8" borderId="104" xfId="1" applyNumberFormat="1" applyFont="1" applyFill="1" applyBorder="1" applyAlignment="1">
      <alignment horizontal="right" vertical="center" wrapText="1"/>
    </xf>
    <xf numFmtId="165" fontId="14" fillId="8" borderId="105" xfId="1" applyNumberFormat="1" applyFont="1" applyFill="1" applyBorder="1" applyAlignment="1">
      <alignment horizontal="right" vertical="center" wrapText="1"/>
    </xf>
    <xf numFmtId="0" fontId="14" fillId="4" borderId="106" xfId="1" applyFont="1" applyFill="1" applyBorder="1" applyAlignment="1">
      <alignment horizontal="left" vertical="center" wrapText="1"/>
    </xf>
    <xf numFmtId="0" fontId="14" fillId="4" borderId="107" xfId="1" applyFont="1" applyFill="1" applyBorder="1" applyAlignment="1">
      <alignment horizontal="left" vertical="center" wrapText="1"/>
    </xf>
    <xf numFmtId="165" fontId="14" fillId="0" borderId="107" xfId="1" applyNumberFormat="1" applyFont="1" applyFill="1" applyBorder="1" applyAlignment="1">
      <alignment horizontal="right" vertical="center"/>
    </xf>
    <xf numFmtId="165" fontId="14" fillId="0" borderId="108" xfId="1" applyNumberFormat="1" applyFont="1" applyFill="1" applyBorder="1" applyAlignment="1">
      <alignment horizontal="right" vertical="center"/>
    </xf>
    <xf numFmtId="0" fontId="14" fillId="4" borderId="111" xfId="1" applyFont="1" applyFill="1" applyBorder="1" applyAlignment="1">
      <alignment horizontal="left" vertical="center" wrapText="1"/>
    </xf>
    <xf numFmtId="0" fontId="14" fillId="4" borderId="11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/>
    </xf>
    <xf numFmtId="0" fontId="24" fillId="0" borderId="0" xfId="1" applyFont="1" applyFill="1" applyBorder="1" applyAlignment="1">
      <alignment horizontal="center" vertical="top"/>
    </xf>
    <xf numFmtId="0" fontId="25" fillId="3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top"/>
    </xf>
    <xf numFmtId="0" fontId="14" fillId="4" borderId="114" xfId="1" applyFont="1" applyFill="1" applyBorder="1" applyAlignment="1">
      <alignment horizontal="center" vertical="center" wrapText="1"/>
    </xf>
    <xf numFmtId="0" fontId="14" fillId="4" borderId="127" xfId="1" applyFont="1" applyFill="1" applyBorder="1" applyAlignment="1">
      <alignment horizontal="left" vertical="center" wrapText="1"/>
    </xf>
    <xf numFmtId="0" fontId="14" fillId="4" borderId="110" xfId="1" applyFont="1" applyFill="1" applyBorder="1" applyAlignment="1">
      <alignment horizontal="left" vertical="center" wrapText="1"/>
    </xf>
    <xf numFmtId="0" fontId="14" fillId="4" borderId="133" xfId="1" applyFont="1" applyFill="1" applyBorder="1" applyAlignment="1">
      <alignment horizontal="left" vertical="center" wrapText="1"/>
    </xf>
    <xf numFmtId="0" fontId="14" fillId="4" borderId="114" xfId="1" applyFont="1" applyFill="1" applyBorder="1" applyAlignment="1">
      <alignment horizontal="left" vertical="center" wrapText="1"/>
    </xf>
    <xf numFmtId="0" fontId="14" fillId="4" borderId="137" xfId="1" applyFont="1" applyFill="1" applyBorder="1" applyAlignment="1">
      <alignment horizontal="left" vertical="center" wrapText="1"/>
    </xf>
    <xf numFmtId="0" fontId="14" fillId="4" borderId="138" xfId="1" applyFont="1" applyFill="1" applyBorder="1" applyAlignment="1">
      <alignment horizontal="left" vertical="center" wrapText="1"/>
    </xf>
    <xf numFmtId="0" fontId="9" fillId="4" borderId="101" xfId="1" applyFont="1" applyFill="1" applyBorder="1" applyAlignment="1">
      <alignment horizontal="center" vertical="center" wrapText="1"/>
    </xf>
    <xf numFmtId="0" fontId="9" fillId="4" borderId="142" xfId="1" applyFont="1" applyFill="1" applyBorder="1" applyAlignment="1">
      <alignment horizontal="center" vertical="center" wrapText="1"/>
    </xf>
    <xf numFmtId="0" fontId="9" fillId="4" borderId="139" xfId="1" applyFont="1" applyFill="1" applyBorder="1" applyAlignment="1">
      <alignment horizontal="center" vertical="center" wrapText="1"/>
    </xf>
    <xf numFmtId="0" fontId="9" fillId="4" borderId="140" xfId="1" applyFont="1" applyFill="1" applyBorder="1" applyAlignment="1">
      <alignment horizontal="center" vertical="center" wrapText="1"/>
    </xf>
    <xf numFmtId="0" fontId="9" fillId="4" borderId="141" xfId="1" applyFont="1" applyFill="1" applyBorder="1" applyAlignment="1">
      <alignment horizontal="center" vertical="center" wrapText="1"/>
    </xf>
    <xf numFmtId="0" fontId="9" fillId="4" borderId="130" xfId="1" applyFont="1" applyFill="1" applyBorder="1" applyAlignment="1">
      <alignment horizontal="center" vertical="center" wrapText="1"/>
    </xf>
    <xf numFmtId="0" fontId="14" fillId="4" borderId="150" xfId="1" applyFont="1" applyFill="1" applyBorder="1" applyAlignment="1">
      <alignment horizontal="left" vertical="center" wrapText="1"/>
    </xf>
    <xf numFmtId="0" fontId="9" fillId="4" borderId="115" xfId="1" applyFont="1" applyFill="1" applyBorder="1" applyAlignment="1">
      <alignment horizontal="center" vertical="center" wrapText="1"/>
    </xf>
    <xf numFmtId="0" fontId="9" fillId="4" borderId="151" xfId="1" applyFont="1" applyFill="1" applyBorder="1" applyAlignment="1">
      <alignment horizontal="center" vertical="center" wrapText="1"/>
    </xf>
    <xf numFmtId="0" fontId="14" fillId="4" borderId="135" xfId="1" applyFont="1" applyFill="1" applyBorder="1" applyAlignment="1">
      <alignment horizontal="center" vertical="center" wrapText="1"/>
    </xf>
    <xf numFmtId="0" fontId="14" fillId="4" borderId="136" xfId="1" applyFont="1" applyFill="1" applyBorder="1" applyAlignment="1">
      <alignment horizontal="center" vertical="center" wrapText="1"/>
    </xf>
    <xf numFmtId="0" fontId="14" fillId="4" borderId="81" xfId="1" applyFont="1" applyFill="1" applyBorder="1" applyAlignment="1">
      <alignment horizontal="center" vertical="center" wrapText="1"/>
    </xf>
    <xf numFmtId="0" fontId="14" fillId="4" borderId="82" xfId="1" applyFont="1" applyFill="1" applyBorder="1" applyAlignment="1">
      <alignment horizontal="center" vertical="center" wrapText="1"/>
    </xf>
    <xf numFmtId="0" fontId="14" fillId="4" borderId="84" xfId="1" applyFont="1" applyFill="1" applyBorder="1" applyAlignment="1">
      <alignment horizontal="center" vertical="center" wrapText="1"/>
    </xf>
    <xf numFmtId="0" fontId="14" fillId="4" borderId="85" xfId="1" applyFont="1" applyFill="1" applyBorder="1" applyAlignment="1">
      <alignment horizontal="center" vertical="center" wrapText="1"/>
    </xf>
    <xf numFmtId="0" fontId="14" fillId="4" borderId="88" xfId="1" applyFont="1" applyFill="1" applyBorder="1" applyAlignment="1">
      <alignment horizontal="center" vertical="center" wrapText="1"/>
    </xf>
    <xf numFmtId="0" fontId="14" fillId="4" borderId="8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4" fillId="4" borderId="162" xfId="1" applyFont="1" applyFill="1" applyBorder="1" applyAlignment="1">
      <alignment horizontal="center" vertical="center" wrapText="1"/>
    </xf>
    <xf numFmtId="0" fontId="14" fillId="4" borderId="163" xfId="1" applyFont="1" applyFill="1" applyBorder="1" applyAlignment="1">
      <alignment horizontal="center" vertical="center" wrapText="1"/>
    </xf>
    <xf numFmtId="0" fontId="14" fillId="4" borderId="165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top"/>
    </xf>
    <xf numFmtId="0" fontId="14" fillId="4" borderId="169" xfId="1" applyFont="1" applyFill="1" applyBorder="1" applyAlignment="1">
      <alignment horizontal="center" vertical="center" wrapText="1"/>
    </xf>
    <xf numFmtId="0" fontId="14" fillId="4" borderId="170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/>
    </xf>
    <xf numFmtId="0" fontId="14" fillId="4" borderId="52" xfId="1" applyFont="1" applyFill="1" applyBorder="1" applyAlignment="1">
      <alignment horizontal="center" wrapText="1"/>
    </xf>
    <xf numFmtId="0" fontId="14" fillId="4" borderId="79" xfId="1" applyFont="1" applyFill="1" applyBorder="1" applyAlignment="1">
      <alignment horizontal="center" wrapText="1"/>
    </xf>
    <xf numFmtId="0" fontId="14" fillId="4" borderId="59" xfId="1" applyFont="1" applyFill="1" applyBorder="1" applyAlignment="1">
      <alignment horizontal="center" wrapText="1"/>
    </xf>
    <xf numFmtId="0" fontId="14" fillId="4" borderId="62" xfId="1" applyFont="1" applyFill="1" applyBorder="1" applyAlignment="1">
      <alignment horizontal="center" wrapText="1"/>
    </xf>
    <xf numFmtId="0" fontId="14" fillId="4" borderId="175" xfId="1" applyFont="1" applyFill="1" applyBorder="1" applyAlignment="1">
      <alignment horizontal="left" vertical="center" wrapText="1"/>
    </xf>
    <xf numFmtId="165" fontId="14" fillId="8" borderId="176" xfId="1" applyNumberFormat="1" applyFont="1" applyFill="1" applyBorder="1" applyAlignment="1">
      <alignment horizontal="right" vertical="center" wrapText="1"/>
    </xf>
    <xf numFmtId="165" fontId="14" fillId="8" borderId="177" xfId="1" applyNumberFormat="1" applyFont="1" applyFill="1" applyBorder="1" applyAlignment="1">
      <alignment horizontal="right" vertical="center" wrapText="1"/>
    </xf>
    <xf numFmtId="0" fontId="14" fillId="4" borderId="79" xfId="1" applyFont="1" applyFill="1" applyBorder="1" applyAlignment="1">
      <alignment horizontal="left" vertical="center" wrapText="1"/>
    </xf>
    <xf numFmtId="165" fontId="14" fillId="6" borderId="134" xfId="1" applyNumberFormat="1" applyFont="1" applyFill="1" applyBorder="1" applyAlignment="1">
      <alignment horizontal="right" vertical="center"/>
    </xf>
    <xf numFmtId="0" fontId="14" fillId="4" borderId="135" xfId="1" applyFont="1" applyFill="1" applyBorder="1" applyAlignment="1">
      <alignment horizontal="left" vertical="center" wrapText="1"/>
    </xf>
    <xf numFmtId="0" fontId="14" fillId="4" borderId="172" xfId="1" applyFont="1" applyFill="1" applyBorder="1" applyAlignment="1">
      <alignment horizontal="left" vertical="center" wrapText="1"/>
    </xf>
    <xf numFmtId="165" fontId="14" fillId="8" borderId="173" xfId="1" applyNumberFormat="1" applyFont="1" applyFill="1" applyBorder="1" applyAlignment="1">
      <alignment horizontal="right" vertical="center" wrapText="1"/>
    </xf>
    <xf numFmtId="165" fontId="14" fillId="8" borderId="174" xfId="1" applyNumberFormat="1" applyFont="1" applyFill="1" applyBorder="1" applyAlignment="1">
      <alignment horizontal="right" vertical="center" wrapText="1"/>
    </xf>
    <xf numFmtId="0" fontId="14" fillId="4" borderId="153" xfId="1" applyFont="1" applyFill="1" applyBorder="1" applyAlignment="1">
      <alignment horizontal="left" vertical="center" wrapText="1"/>
    </xf>
    <xf numFmtId="165" fontId="14" fillId="8" borderId="107" xfId="1" applyNumberFormat="1" applyFont="1" applyFill="1" applyBorder="1" applyAlignment="1">
      <alignment horizontal="right" vertical="center" wrapText="1"/>
    </xf>
    <xf numFmtId="165" fontId="14" fillId="8" borderId="108" xfId="1" applyNumberFormat="1" applyFont="1" applyFill="1" applyBorder="1" applyAlignment="1">
      <alignment horizontal="right" vertical="center" wrapText="1"/>
    </xf>
  </cellXfs>
  <cellStyles count="3">
    <cellStyle name="Millier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SA\SNH\FMI%20-%20CTS\FMI%202022\4e%20trimestre\R&#233;alisation%204e%20trimestre%202022%20%20C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 4e trim 2022"/>
      <sheetName val="Autres engagements 1er trim"/>
      <sheetName val="Autres engagements 2e trim"/>
      <sheetName val="ITIE 1er trim 2022"/>
      <sheetName val="Autres engagements 4e trim"/>
      <sheetName val="Autres engagements 4 e trim"/>
      <sheetName val="Feuil1"/>
      <sheetName val="ITIE 2e trim 2022"/>
      <sheetName val="ITIE 4e trim 2022"/>
      <sheetName val="ITIE 4 e trim 2022"/>
      <sheetName val="Français - 4 e trim"/>
      <sheetName val="English - 4 e trim"/>
      <sheetName val="Transmission CTS"/>
    </sheetNames>
    <sheetDataSet>
      <sheetData sheetId="0"/>
      <sheetData sheetId="1"/>
      <sheetData sheetId="2"/>
      <sheetData sheetId="3">
        <row r="7">
          <cell r="C7">
            <v>1.9326418000000001</v>
          </cell>
        </row>
        <row r="8">
          <cell r="C8">
            <v>0.14151079999999999</v>
          </cell>
        </row>
        <row r="9">
          <cell r="C9">
            <v>0.13965759999999999</v>
          </cell>
        </row>
        <row r="10">
          <cell r="C10">
            <v>0.79590000000000005</v>
          </cell>
        </row>
        <row r="11">
          <cell r="C11">
            <v>0.29710999999999999</v>
          </cell>
        </row>
        <row r="12">
          <cell r="C12">
            <v>3.1205E-2</v>
          </cell>
        </row>
        <row r="13">
          <cell r="C13">
            <v>7.6272999999999994E-2</v>
          </cell>
        </row>
        <row r="14">
          <cell r="C14">
            <v>8.7281499999999998E-2</v>
          </cell>
        </row>
        <row r="15">
          <cell r="C15">
            <v>7.2014999999999996E-2</v>
          </cell>
          <cell r="D15">
            <v>5.5073999999999987</v>
          </cell>
          <cell r="E15">
            <v>1.87425</v>
          </cell>
        </row>
        <row r="16">
          <cell r="C16">
            <v>0</v>
          </cell>
          <cell r="D16">
            <v>6.2600000000000003E-2</v>
          </cell>
        </row>
        <row r="17">
          <cell r="C17">
            <v>0</v>
          </cell>
        </row>
        <row r="23">
          <cell r="C23">
            <v>0.88925809999999994</v>
          </cell>
        </row>
        <row r="24">
          <cell r="C24">
            <v>9.1187399999999988E-2</v>
          </cell>
        </row>
        <row r="25">
          <cell r="C25">
            <v>0.54888740000000003</v>
          </cell>
        </row>
        <row r="26">
          <cell r="C26">
            <v>0.37263200000000002</v>
          </cell>
        </row>
        <row r="27">
          <cell r="C27">
            <v>0.164822</v>
          </cell>
        </row>
        <row r="28">
          <cell r="C28">
            <v>3.1205E-2</v>
          </cell>
        </row>
        <row r="29">
          <cell r="C29">
            <v>7.627260000000001E-2</v>
          </cell>
        </row>
        <row r="30">
          <cell r="C30">
            <v>0.1817985</v>
          </cell>
        </row>
        <row r="31">
          <cell r="C31">
            <v>0.17684900000000001</v>
          </cell>
          <cell r="D31">
            <v>14.429</v>
          </cell>
          <cell r="E31">
            <v>5.6227499999999999</v>
          </cell>
        </row>
        <row r="32">
          <cell r="C32">
            <v>4.0109999999999998E-3</v>
          </cell>
          <cell r="D32">
            <v>0.43410000000000004</v>
          </cell>
        </row>
        <row r="33">
          <cell r="C33">
            <v>0</v>
          </cell>
        </row>
        <row r="42">
          <cell r="A42">
            <v>4.5548150000000005</v>
          </cell>
          <cell r="B42">
            <v>101.3993</v>
          </cell>
          <cell r="C42">
            <v>461.85505262950005</v>
          </cell>
          <cell r="D42">
            <v>585.04200000000003</v>
          </cell>
          <cell r="E42">
            <v>270.20460370046794</v>
          </cell>
        </row>
        <row r="46">
          <cell r="A46">
            <v>0.83760000000000001</v>
          </cell>
          <cell r="B46">
            <v>1429.1990000000001</v>
          </cell>
          <cell r="C46">
            <v>1.1970970824</v>
          </cell>
          <cell r="D46">
            <v>585.04200000000003</v>
          </cell>
          <cell r="E46">
            <v>2.046172894253746</v>
          </cell>
        </row>
        <row r="50">
          <cell r="A50">
            <v>3.1017969999999999</v>
          </cell>
          <cell r="B50">
            <v>1563.4739999999999</v>
          </cell>
          <cell r="C50">
            <v>4.8495789627779997</v>
          </cell>
          <cell r="D50">
            <v>585.04200000000003</v>
          </cell>
          <cell r="E50">
            <v>8.2892834408093758</v>
          </cell>
        </row>
        <row r="54">
          <cell r="A54">
            <v>4.6551499999999999</v>
          </cell>
          <cell r="B54">
            <v>12.084199999999999</v>
          </cell>
          <cell r="C54">
            <v>32.910814381622465</v>
          </cell>
          <cell r="D54">
            <v>585.04200000000003</v>
          </cell>
          <cell r="E54">
            <v>56.253763629999995</v>
          </cell>
        </row>
        <row r="58">
          <cell r="A58">
            <v>2.070897</v>
          </cell>
          <cell r="B58">
            <v>281780.71000000002</v>
          </cell>
          <cell r="C58">
            <v>0.58353882699686999</v>
          </cell>
          <cell r="D58">
            <v>585.04200000000003</v>
          </cell>
          <cell r="E58">
            <v>0.99743065796450503</v>
          </cell>
        </row>
        <row r="62">
          <cell r="A62">
            <v>7.2033800000000001</v>
          </cell>
          <cell r="B62">
            <v>383371.85</v>
          </cell>
          <cell r="C62">
            <v>2.7615731168529996</v>
          </cell>
          <cell r="D62">
            <v>585.04200000000003</v>
          </cell>
          <cell r="E62">
            <v>4.7202989133310078</v>
          </cell>
        </row>
        <row r="68">
          <cell r="A68">
            <v>1.5028060000000001</v>
          </cell>
          <cell r="B68">
            <v>98.007900000000006</v>
          </cell>
          <cell r="C68">
            <v>147.28686016740002</v>
          </cell>
          <cell r="D68">
            <v>579.68100000000004</v>
          </cell>
          <cell r="E68">
            <v>85.379394388698628</v>
          </cell>
        </row>
        <row r="72">
          <cell r="A72">
            <v>2.1944361990950227</v>
          </cell>
          <cell r="B72">
            <v>1429.1990000000001</v>
          </cell>
          <cell r="C72">
            <v>3.1362860213104078</v>
          </cell>
          <cell r="D72">
            <v>585.04200000000003</v>
          </cell>
          <cell r="E72">
            <v>5.3607878089272356</v>
          </cell>
        </row>
        <row r="76">
          <cell r="A76">
            <v>13.965450000000001</v>
          </cell>
          <cell r="B76">
            <v>12.084199999999999</v>
          </cell>
          <cell r="C76">
            <v>97.827713864406093</v>
          </cell>
          <cell r="D76">
            <v>579.68100000000004</v>
          </cell>
          <cell r="E76">
            <v>168.76129089</v>
          </cell>
        </row>
        <row r="80">
          <cell r="A80">
            <v>5.4255639999999996</v>
          </cell>
          <cell r="B80">
            <v>281780.71000000002</v>
          </cell>
          <cell r="C80">
            <v>1.52881927607044</v>
          </cell>
          <cell r="D80">
            <v>579.68100000000004</v>
          </cell>
          <cell r="E80">
            <v>2.6373458437838053</v>
          </cell>
        </row>
        <row r="84">
          <cell r="B84">
            <v>62.799099569999996</v>
          </cell>
          <cell r="C84">
            <v>19.709504950000003</v>
          </cell>
          <cell r="D84">
            <v>-9.4388050000000057E-2</v>
          </cell>
          <cell r="E84">
            <v>1.71557921</v>
          </cell>
        </row>
        <row r="86">
          <cell r="B86">
            <v>14.97125</v>
          </cell>
          <cell r="C86">
            <v>0.69530000000000003</v>
          </cell>
          <cell r="D86">
            <v>4.5</v>
          </cell>
          <cell r="E86">
            <v>1.3787499999999999</v>
          </cell>
        </row>
        <row r="88">
          <cell r="B88">
            <v>1.8316250000000001</v>
          </cell>
          <cell r="C88">
            <v>-0.35206626000000002</v>
          </cell>
        </row>
        <row r="93">
          <cell r="D93">
            <v>23.898066598377913</v>
          </cell>
        </row>
        <row r="95">
          <cell r="D95">
            <v>7.2137201170000003</v>
          </cell>
        </row>
        <row r="97">
          <cell r="D97">
            <v>0.30749242199999999</v>
          </cell>
        </row>
        <row r="99">
          <cell r="D99">
            <v>219.0129384465547</v>
          </cell>
        </row>
      </sheetData>
      <sheetData sheetId="4"/>
      <sheetData sheetId="5"/>
      <sheetData sheetId="6"/>
      <sheetData sheetId="7">
        <row r="7">
          <cell r="C7">
            <v>1.970478</v>
          </cell>
        </row>
        <row r="8">
          <cell r="C8">
            <v>0.1469818</v>
          </cell>
        </row>
        <row r="9">
          <cell r="C9">
            <v>0.13118440000000001</v>
          </cell>
        </row>
        <row r="10">
          <cell r="C10">
            <v>0.82869970000000004</v>
          </cell>
        </row>
        <row r="11">
          <cell r="C11">
            <v>0.2874331</v>
          </cell>
        </row>
        <row r="12">
          <cell r="C12">
            <v>3.8060999999999998E-2</v>
          </cell>
        </row>
        <row r="13">
          <cell r="C13">
            <v>0.1081216</v>
          </cell>
        </row>
        <row r="14">
          <cell r="C14">
            <v>8.2419999999999993E-2</v>
          </cell>
        </row>
        <row r="15">
          <cell r="C15">
            <v>8.7339700000000006E-2</v>
          </cell>
          <cell r="D15">
            <v>5.5876000000000001</v>
          </cell>
          <cell r="E15">
            <v>2.0989499999999999</v>
          </cell>
        </row>
        <row r="16">
          <cell r="C16">
            <v>0</v>
          </cell>
          <cell r="D16">
            <v>6.4299999999999996E-2</v>
          </cell>
        </row>
        <row r="17">
          <cell r="C17">
            <v>0</v>
          </cell>
        </row>
        <row r="23">
          <cell r="C23">
            <v>0.91556800000000005</v>
          </cell>
        </row>
        <row r="24">
          <cell r="C24">
            <v>9.0430300000000005E-2</v>
          </cell>
        </row>
        <row r="25">
          <cell r="C25">
            <v>0.5485276</v>
          </cell>
        </row>
        <row r="26">
          <cell r="C26">
            <v>0.38437929999999998</v>
          </cell>
        </row>
        <row r="27">
          <cell r="C27">
            <v>0.13806589999999999</v>
          </cell>
        </row>
        <row r="28">
          <cell r="C28">
            <v>2.5374000000000001E-2</v>
          </cell>
        </row>
        <row r="29">
          <cell r="C29">
            <v>4.3097400000000001E-2</v>
          </cell>
        </row>
        <row r="30">
          <cell r="C30">
            <v>0.1717603</v>
          </cell>
        </row>
        <row r="31">
          <cell r="C31">
            <v>0.21448229999999999</v>
          </cell>
          <cell r="D31">
            <v>14.6388</v>
          </cell>
          <cell r="E31">
            <v>6.2970500000000005</v>
          </cell>
        </row>
        <row r="32">
          <cell r="C32">
            <v>4.1076000000000003E-3</v>
          </cell>
          <cell r="D32">
            <v>0.44580000000000003</v>
          </cell>
        </row>
        <row r="33">
          <cell r="C33">
            <v>0</v>
          </cell>
        </row>
        <row r="42">
          <cell r="A42">
            <v>2.5008310000000002</v>
          </cell>
          <cell r="B42">
            <v>119.4954</v>
          </cell>
          <cell r="C42">
            <v>298.83780067740003</v>
          </cell>
          <cell r="D42">
            <v>621.27300000000002</v>
          </cell>
          <cell r="E42">
            <v>185.65985694025034</v>
          </cell>
        </row>
        <row r="46">
          <cell r="A46">
            <v>0.76476200000000005</v>
          </cell>
          <cell r="B46">
            <v>1429.1991</v>
          </cell>
          <cell r="C46">
            <v>1.0929971621142001</v>
          </cell>
          <cell r="D46">
            <v>621.27300000000002</v>
          </cell>
          <cell r="E46">
            <v>1.759286436259422</v>
          </cell>
        </row>
        <row r="50">
          <cell r="A50">
            <v>2.849078</v>
          </cell>
          <cell r="B50">
            <v>1563.4735000000001</v>
          </cell>
          <cell r="C50">
            <v>4.4544579524330006</v>
          </cell>
          <cell r="D50">
            <v>621.27300000000002</v>
          </cell>
          <cell r="E50">
            <v>7.1698882012142811</v>
          </cell>
        </row>
        <row r="54">
          <cell r="A54">
            <v>4.8025525</v>
          </cell>
          <cell r="B54">
            <v>14.7438</v>
          </cell>
          <cell r="C54">
            <v>43.991020023718519</v>
          </cell>
          <cell r="D54">
            <v>621.27300000000002</v>
          </cell>
          <cell r="E54">
            <v>70.807873549500002</v>
          </cell>
        </row>
        <row r="58">
          <cell r="A58">
            <v>2.3194029999999999</v>
          </cell>
          <cell r="B58">
            <v>281780.71000000002</v>
          </cell>
          <cell r="C58">
            <v>0.65356302411612999</v>
          </cell>
          <cell r="D58">
            <v>621.27300000000002</v>
          </cell>
          <cell r="E58">
            <v>1.0519739697622945</v>
          </cell>
        </row>
        <row r="62">
          <cell r="A62">
            <v>8.4847710000000003</v>
          </cell>
          <cell r="B62">
            <v>383371.85</v>
          </cell>
          <cell r="C62">
            <v>3.2528223550963498</v>
          </cell>
          <cell r="D62">
            <v>621.27300000000002</v>
          </cell>
          <cell r="E62">
            <v>5.2357375181222254</v>
          </cell>
        </row>
        <row r="68">
          <cell r="A68">
            <v>3.231725</v>
          </cell>
          <cell r="B68">
            <v>108.7302</v>
          </cell>
          <cell r="C68">
            <v>351.386105595</v>
          </cell>
          <cell r="D68">
            <v>613.52</v>
          </cell>
          <cell r="E68">
            <v>215.58240350464442</v>
          </cell>
        </row>
        <row r="72">
          <cell r="A72">
            <v>2.0036069999999997</v>
          </cell>
          <cell r="B72">
            <v>1429.1991</v>
          </cell>
          <cell r="C72">
            <v>2.8635533211536996</v>
          </cell>
          <cell r="D72">
            <v>621.27300000000002</v>
          </cell>
          <cell r="E72">
            <v>4.6091707206875228</v>
          </cell>
        </row>
        <row r="76">
          <cell r="A76">
            <v>14.407657499999999</v>
          </cell>
          <cell r="B76">
            <v>14.7438</v>
          </cell>
          <cell r="C76">
            <v>130.32613974026771</v>
          </cell>
          <cell r="D76">
            <v>613.52</v>
          </cell>
          <cell r="E76">
            <v>212.42362064849999</v>
          </cell>
        </row>
        <row r="80">
          <cell r="A80">
            <v>6.0766249999999999</v>
          </cell>
          <cell r="B80">
            <v>281780.71000000002</v>
          </cell>
          <cell r="C80">
            <v>1.71227570690375</v>
          </cell>
          <cell r="D80">
            <v>621.27300000000002</v>
          </cell>
          <cell r="E80">
            <v>2.7560761644297274</v>
          </cell>
        </row>
        <row r="84">
          <cell r="B84">
            <v>38.342852469999997</v>
          </cell>
          <cell r="C84">
            <v>6.6267794400000017</v>
          </cell>
          <cell r="D84">
            <v>-0.26457786999999999</v>
          </cell>
          <cell r="E84">
            <v>2.5302357899999999</v>
          </cell>
        </row>
        <row r="86">
          <cell r="B86">
            <v>5.7102500000000003</v>
          </cell>
          <cell r="C86">
            <v>0.634575</v>
          </cell>
          <cell r="D86">
            <v>0</v>
          </cell>
          <cell r="E86">
            <v>1.1014999999999999</v>
          </cell>
        </row>
        <row r="88">
          <cell r="B88">
            <v>3.0471599999999999</v>
          </cell>
          <cell r="C88">
            <v>-0.53547268999999997</v>
          </cell>
        </row>
        <row r="93">
          <cell r="D93">
            <v>27.416317124997711</v>
          </cell>
        </row>
        <row r="95">
          <cell r="D95">
            <v>8.7677825110000001</v>
          </cell>
        </row>
        <row r="97">
          <cell r="D97">
            <v>0.8717849418555299</v>
          </cell>
        </row>
        <row r="99">
          <cell r="D99">
            <v>168.25974836316212</v>
          </cell>
        </row>
      </sheetData>
      <sheetData sheetId="8">
        <row r="7">
          <cell r="C7">
            <v>1.9943698000000001</v>
          </cell>
        </row>
        <row r="8">
          <cell r="C8">
            <v>0.13886520000000002</v>
          </cell>
        </row>
        <row r="9">
          <cell r="C9">
            <v>0.1051047</v>
          </cell>
        </row>
        <row r="10">
          <cell r="C10">
            <v>0.83486519999999997</v>
          </cell>
        </row>
        <row r="11">
          <cell r="C11">
            <v>0.35361129999999996</v>
          </cell>
        </row>
        <row r="12">
          <cell r="C12">
            <v>3.04275E-2</v>
          </cell>
        </row>
        <row r="13">
          <cell r="C13">
            <v>8.3201999999999998E-2</v>
          </cell>
        </row>
        <row r="14">
          <cell r="C14">
            <v>7.9762100000000002E-2</v>
          </cell>
        </row>
        <row r="15">
          <cell r="C15">
            <v>8.3330199999999993E-2</v>
          </cell>
          <cell r="D15">
            <v>6.1982999999999997</v>
          </cell>
          <cell r="E15">
            <v>2.150525</v>
          </cell>
        </row>
        <row r="16">
          <cell r="C16">
            <v>4.8680000000000001E-4</v>
          </cell>
          <cell r="D16">
            <v>6.9099999999999995E-2</v>
          </cell>
        </row>
        <row r="17">
          <cell r="C17">
            <v>0</v>
          </cell>
        </row>
        <row r="23">
          <cell r="C23">
            <v>0.93802569999999996</v>
          </cell>
        </row>
        <row r="24">
          <cell r="C24">
            <v>0.10247160000000001</v>
          </cell>
        </row>
        <row r="25">
          <cell r="C25">
            <v>0.4021573</v>
          </cell>
        </row>
        <row r="26">
          <cell r="C26">
            <v>0.39486179999999999</v>
          </cell>
        </row>
        <row r="27">
          <cell r="C27">
            <v>0.19709070000000001</v>
          </cell>
        </row>
        <row r="28">
          <cell r="C28">
            <v>3.04275E-2</v>
          </cell>
        </row>
        <row r="29">
          <cell r="C29">
            <v>8.3201999999999998E-2</v>
          </cell>
        </row>
        <row r="30">
          <cell r="C30">
            <v>0.19061790000000001</v>
          </cell>
        </row>
        <row r="31">
          <cell r="C31">
            <v>0.20463579999999998</v>
          </cell>
          <cell r="D31">
            <v>16.238799999999998</v>
          </cell>
          <cell r="E31">
            <v>6.4515750000000001</v>
          </cell>
        </row>
        <row r="32">
          <cell r="C32">
            <v>3.3763E-3</v>
          </cell>
          <cell r="D32">
            <v>0.47939999999999999</v>
          </cell>
        </row>
        <row r="33">
          <cell r="C33">
            <v>0</v>
          </cell>
        </row>
        <row r="42">
          <cell r="A42">
            <v>4.06182</v>
          </cell>
          <cell r="B42">
            <v>88.146199999999993</v>
          </cell>
          <cell r="C42">
            <v>358.03399808399996</v>
          </cell>
          <cell r="D42">
            <v>647.53399999999999</v>
          </cell>
          <cell r="E42">
            <v>231.83918691532483</v>
          </cell>
        </row>
        <row r="46">
          <cell r="A46">
            <v>0.84156399999999998</v>
          </cell>
          <cell r="B46">
            <v>1532.7750000000001</v>
          </cell>
          <cell r="C46">
            <v>1.2899282600999999</v>
          </cell>
          <cell r="D46">
            <v>647.53399999999999</v>
          </cell>
          <cell r="E46">
            <v>1.9920625945510197</v>
          </cell>
        </row>
        <row r="50">
          <cell r="A50">
            <v>3.1203949999999998</v>
          </cell>
          <cell r="B50">
            <v>1676.7570000000001</v>
          </cell>
          <cell r="C50">
            <v>5.2321441590150002</v>
          </cell>
          <cell r="D50">
            <v>647.53399999999999</v>
          </cell>
          <cell r="E50">
            <v>8.0801072360910791</v>
          </cell>
        </row>
        <row r="54">
          <cell r="A54">
            <v>5.2018890000000004</v>
          </cell>
          <cell r="B54">
            <v>15.3469</v>
          </cell>
          <cell r="C54">
            <v>51.694497833019746</v>
          </cell>
          <cell r="D54">
            <v>647.53399999999999</v>
          </cell>
          <cell r="E54">
            <v>79.832870294100005</v>
          </cell>
        </row>
        <row r="58">
          <cell r="A58">
            <v>2.7495620000000001</v>
          </cell>
          <cell r="B58">
            <v>281780.71000000002</v>
          </cell>
          <cell r="C58">
            <v>0.77477353254902004</v>
          </cell>
          <cell r="D58">
            <v>647.53399999999999</v>
          </cell>
          <cell r="E58">
            <v>1.196498612503776</v>
          </cell>
        </row>
        <row r="62">
          <cell r="A62">
            <v>8.9003110000000003</v>
          </cell>
          <cell r="B62">
            <v>383371.85</v>
          </cell>
          <cell r="C62">
            <v>3.4121286936453497</v>
          </cell>
          <cell r="D62">
            <v>647.53399999999999</v>
          </cell>
          <cell r="E62">
            <v>5.2694201287428148</v>
          </cell>
        </row>
        <row r="68">
          <cell r="A68">
            <v>3.123834</v>
          </cell>
          <cell r="B68">
            <v>81.805400000000006</v>
          </cell>
          <cell r="C68">
            <v>255.54648990360002</v>
          </cell>
          <cell r="D68">
            <v>640.29</v>
          </cell>
          <cell r="E68">
            <v>163.62386202037604</v>
          </cell>
        </row>
        <row r="72">
          <cell r="A72">
            <v>2.2048209999999999</v>
          </cell>
          <cell r="B72">
            <v>1532.7750000000001</v>
          </cell>
          <cell r="C72">
            <v>3.3794945082750001</v>
          </cell>
          <cell r="D72">
            <v>647.53399999999999</v>
          </cell>
          <cell r="E72">
            <v>5.2190224888191201</v>
          </cell>
        </row>
        <row r="76">
          <cell r="A76">
            <v>15.605667</v>
          </cell>
          <cell r="B76">
            <v>15.3469</v>
          </cell>
          <cell r="C76">
            <v>153.34856556182785</v>
          </cell>
          <cell r="D76">
            <v>640.29</v>
          </cell>
          <cell r="E76">
            <v>239.4986108823</v>
          </cell>
        </row>
        <row r="80">
          <cell r="A80">
            <v>5.8513880000000009</v>
          </cell>
          <cell r="B80">
            <v>281780.71000000002</v>
          </cell>
          <cell r="C80">
            <v>1.6488082651254805</v>
          </cell>
          <cell r="D80">
            <v>647.53399999999999</v>
          </cell>
          <cell r="E80">
            <v>2.5462883263666165</v>
          </cell>
        </row>
        <row r="84">
          <cell r="B84">
            <v>46.613677529999997</v>
          </cell>
          <cell r="C84">
            <v>22.26310307</v>
          </cell>
          <cell r="D84">
            <v>-0.33380021999999998</v>
          </cell>
          <cell r="E84">
            <v>1.2381473300000001</v>
          </cell>
        </row>
        <row r="86">
          <cell r="B86">
            <v>2.6139999999999999</v>
          </cell>
          <cell r="C86">
            <v>1.218075</v>
          </cell>
          <cell r="D86">
            <v>9</v>
          </cell>
          <cell r="E86">
            <v>7.4974499999999997</v>
          </cell>
        </row>
        <row r="88">
          <cell r="B88">
            <v>0.87468500000000005</v>
          </cell>
          <cell r="C88">
            <v>-0.35056014201570879</v>
          </cell>
        </row>
        <row r="93">
          <cell r="D93">
            <v>30.158930602165828</v>
          </cell>
        </row>
        <row r="95">
          <cell r="D95">
            <v>12.378233377999997</v>
          </cell>
        </row>
        <row r="97">
          <cell r="D97">
            <v>0.69692342200000001</v>
          </cell>
        </row>
        <row r="99">
          <cell r="D99">
            <v>193.71331877778101</v>
          </cell>
        </row>
      </sheetData>
      <sheetData sheetId="9">
        <row r="7">
          <cell r="C7">
            <v>2.1029129000000002</v>
          </cell>
        </row>
        <row r="8">
          <cell r="C8">
            <v>0.1549654</v>
          </cell>
        </row>
        <row r="9">
          <cell r="C9">
            <v>0.11011700000000001</v>
          </cell>
        </row>
        <row r="10">
          <cell r="C10">
            <v>0.85122500000000001</v>
          </cell>
        </row>
        <row r="11">
          <cell r="C11">
            <v>0.29560020000000004</v>
          </cell>
        </row>
        <row r="12">
          <cell r="C12">
            <v>3.2811E-2</v>
          </cell>
        </row>
        <row r="13">
          <cell r="C13">
            <v>8.7163500000000005E-2</v>
          </cell>
        </row>
        <row r="14">
          <cell r="C14">
            <v>8.0246499999999998E-2</v>
          </cell>
        </row>
        <row r="15">
          <cell r="C15">
            <v>6.1790400000000002E-2</v>
          </cell>
          <cell r="D15">
            <v>4.3933</v>
          </cell>
          <cell r="E15">
            <v>0.99187499999999995</v>
          </cell>
        </row>
        <row r="16">
          <cell r="C16">
            <v>4.973E-4</v>
          </cell>
          <cell r="D16">
            <v>6.4299999999999996E-2</v>
          </cell>
        </row>
        <row r="17">
          <cell r="C17">
            <v>0</v>
          </cell>
        </row>
        <row r="23">
          <cell r="C23">
            <v>0.98565609999999992</v>
          </cell>
        </row>
        <row r="24">
          <cell r="C24">
            <v>9.6638600000000005E-2</v>
          </cell>
        </row>
        <row r="25">
          <cell r="C25">
            <v>0.457233</v>
          </cell>
        </row>
        <row r="26">
          <cell r="C26">
            <v>0.39963300000000002</v>
          </cell>
        </row>
        <row r="27">
          <cell r="C27">
            <v>0.2249968</v>
          </cell>
        </row>
        <row r="28">
          <cell r="C28">
            <v>3.2811E-2</v>
          </cell>
        </row>
        <row r="29">
          <cell r="C29">
            <v>8.7163500000000005E-2</v>
          </cell>
        </row>
        <row r="30">
          <cell r="C30">
            <v>0.19177549999999999</v>
          </cell>
        </row>
        <row r="31">
          <cell r="C31">
            <v>0.11544560000000001</v>
          </cell>
          <cell r="D31">
            <v>8.4527000000000001</v>
          </cell>
          <cell r="E31">
            <v>2.975625</v>
          </cell>
        </row>
        <row r="32">
          <cell r="C32">
            <v>3.4494999999999999E-3</v>
          </cell>
          <cell r="D32">
            <v>0.44619999999999999</v>
          </cell>
        </row>
        <row r="33">
          <cell r="C33">
            <v>0</v>
          </cell>
        </row>
        <row r="42">
          <cell r="A42">
            <v>4.1153799999999991</v>
          </cell>
          <cell r="B42">
            <v>100.0887</v>
          </cell>
          <cell r="C42">
            <v>411.90303420599992</v>
          </cell>
          <cell r="D42">
            <v>651.23599999999999</v>
          </cell>
          <cell r="E42">
            <v>268.24608438417857</v>
          </cell>
        </row>
        <row r="46">
          <cell r="A46">
            <v>0.71765699999999999</v>
          </cell>
          <cell r="B46">
            <v>1587.528</v>
          </cell>
          <cell r="C46">
            <v>1.139300581896</v>
          </cell>
          <cell r="D46">
            <v>651.23599999999999</v>
          </cell>
          <cell r="E46">
            <v>1.7494434919076955</v>
          </cell>
        </row>
        <row r="50">
          <cell r="A50">
            <v>2.6836630000000001</v>
          </cell>
          <cell r="B50">
            <v>1736.673</v>
          </cell>
          <cell r="C50">
            <v>4.6606450731989995</v>
          </cell>
          <cell r="D50">
            <v>651.23599999999999</v>
          </cell>
          <cell r="E50">
            <v>7.1566146115985596</v>
          </cell>
        </row>
        <row r="54">
          <cell r="A54">
            <v>2.7830625000000002</v>
          </cell>
          <cell r="B54">
            <v>17.887799999999999</v>
          </cell>
          <cell r="C54">
            <v>32.420394123493949</v>
          </cell>
          <cell r="D54">
            <v>651.23599999999999</v>
          </cell>
          <cell r="E54">
            <v>49.782865387500003</v>
          </cell>
        </row>
        <row r="58">
          <cell r="A58">
            <v>1.0960110000000001</v>
          </cell>
          <cell r="B58">
            <v>281780.71000000002</v>
          </cell>
          <cell r="C58">
            <v>0.30883475774781005</v>
          </cell>
          <cell r="D58">
            <v>651.23599999999999</v>
          </cell>
          <cell r="E58">
            <v>0.47422863255073439</v>
          </cell>
        </row>
        <row r="62">
          <cell r="A62">
            <v>4.0894680000000001</v>
          </cell>
          <cell r="B62">
            <v>383371.85</v>
          </cell>
          <cell r="C62">
            <v>1.5677869126757999</v>
          </cell>
          <cell r="D62">
            <v>651.23599999999999</v>
          </cell>
          <cell r="E62">
            <v>2.4074020979733919</v>
          </cell>
        </row>
        <row r="68">
          <cell r="A68">
            <v>2.1697470000000001</v>
          </cell>
          <cell r="B68">
            <v>98.988299999999995</v>
          </cell>
          <cell r="C68">
            <v>214.7795669601</v>
          </cell>
          <cell r="D68">
            <v>647.72500000000002</v>
          </cell>
          <cell r="E68">
            <v>139.11809500923079</v>
          </cell>
        </row>
        <row r="72">
          <cell r="A72">
            <v>1.8801960000000002</v>
          </cell>
          <cell r="B72">
            <v>1587.528</v>
          </cell>
          <cell r="C72">
            <v>2.9848637954880006</v>
          </cell>
          <cell r="D72">
            <v>651.23599999999999</v>
          </cell>
          <cell r="E72">
            <v>4.5833826684765588</v>
          </cell>
        </row>
        <row r="76">
          <cell r="A76">
            <v>8.3491875000000011</v>
          </cell>
          <cell r="B76">
            <v>17.887799999999999</v>
          </cell>
          <cell r="C76">
            <v>96.736819449355323</v>
          </cell>
          <cell r="D76">
            <v>647.72500000000002</v>
          </cell>
          <cell r="E76">
            <v>149.3485961625</v>
          </cell>
        </row>
        <row r="80">
          <cell r="A80">
            <v>2.8714509999999995</v>
          </cell>
          <cell r="B80">
            <v>281780.71000000002</v>
          </cell>
          <cell r="C80">
            <v>0.80911950151020995</v>
          </cell>
          <cell r="D80">
            <v>651.23599999999999</v>
          </cell>
          <cell r="E80">
            <v>1.2424366919368861</v>
          </cell>
        </row>
        <row r="84">
          <cell r="B84">
            <v>21.808703339999997</v>
          </cell>
          <cell r="C84">
            <v>17.270715760000002</v>
          </cell>
          <cell r="D84">
            <v>-1.2583710000000001</v>
          </cell>
          <cell r="E84">
            <v>1.4810469900000001</v>
          </cell>
        </row>
        <row r="86">
          <cell r="B86">
            <v>7.1912500000000001</v>
          </cell>
          <cell r="C86">
            <v>0.78710000000000002</v>
          </cell>
          <cell r="D86">
            <v>6</v>
          </cell>
          <cell r="E86">
            <v>3.9079999999999999</v>
          </cell>
        </row>
        <row r="88">
          <cell r="B88">
            <v>1.413306</v>
          </cell>
          <cell r="C88">
            <v>-0.54440065000000004</v>
          </cell>
        </row>
        <row r="93">
          <cell r="D93">
            <v>30.488134873846779</v>
          </cell>
        </row>
        <row r="95">
          <cell r="D95">
            <v>6.1906661969999996</v>
          </cell>
        </row>
        <row r="97">
          <cell r="D97">
            <v>15.724480431900879</v>
          </cell>
        </row>
        <row r="99">
          <cell r="D99">
            <v>249.57968852310145</v>
          </cell>
        </row>
      </sheetData>
      <sheetData sheetId="10">
        <row r="8">
          <cell r="C8">
            <v>1.9326418000000001</v>
          </cell>
          <cell r="F8">
            <v>1.970478</v>
          </cell>
          <cell r="I8">
            <v>2.1029129000000002</v>
          </cell>
          <cell r="L8">
            <v>1.9943698000000001</v>
          </cell>
        </row>
        <row r="9">
          <cell r="C9">
            <v>0.14151079999999999</v>
          </cell>
          <cell r="F9">
            <v>0.1469818</v>
          </cell>
          <cell r="I9">
            <v>0.1549654</v>
          </cell>
          <cell r="L9">
            <v>0.13886520000000002</v>
          </cell>
        </row>
        <row r="10">
          <cell r="C10">
            <v>0.13965759999999999</v>
          </cell>
          <cell r="F10">
            <v>0.13118440000000001</v>
          </cell>
          <cell r="I10">
            <v>0.11011700000000001</v>
          </cell>
          <cell r="L10">
            <v>0.1051047</v>
          </cell>
        </row>
        <row r="11">
          <cell r="C11">
            <v>0.79590000000000005</v>
          </cell>
          <cell r="F11">
            <v>0.82869970000000004</v>
          </cell>
          <cell r="I11">
            <v>0.85122500000000001</v>
          </cell>
          <cell r="L11">
            <v>0.83486519999999997</v>
          </cell>
        </row>
        <row r="12">
          <cell r="C12">
            <v>0.29710999999999999</v>
          </cell>
          <cell r="F12">
            <v>0.2874331</v>
          </cell>
          <cell r="I12">
            <v>0.29560020000000004</v>
          </cell>
          <cell r="L12">
            <v>0.35361129999999996</v>
          </cell>
        </row>
        <row r="13">
          <cell r="C13">
            <v>3.1205E-2</v>
          </cell>
          <cell r="F13">
            <v>3.8060999999999998E-2</v>
          </cell>
          <cell r="I13">
            <v>3.2811E-2</v>
          </cell>
          <cell r="L13">
            <v>3.04275E-2</v>
          </cell>
        </row>
        <row r="14">
          <cell r="C14">
            <v>7.6272999999999994E-2</v>
          </cell>
          <cell r="F14">
            <v>0.1081216</v>
          </cell>
          <cell r="I14">
            <v>8.7163500000000005E-2</v>
          </cell>
          <cell r="L14">
            <v>8.3201999999999998E-2</v>
          </cell>
        </row>
        <row r="15">
          <cell r="C15">
            <v>8.7281499999999998E-2</v>
          </cell>
          <cell r="F15">
            <v>8.2419999999999993E-2</v>
          </cell>
          <cell r="I15">
            <v>8.0246499999999998E-2</v>
          </cell>
          <cell r="L15">
            <v>7.9762100000000002E-2</v>
          </cell>
        </row>
        <row r="16">
          <cell r="C16">
            <v>7.2014999999999996E-2</v>
          </cell>
          <cell r="D16">
            <v>5.5073999999999987</v>
          </cell>
          <cell r="E16">
            <v>1.87425</v>
          </cell>
          <cell r="F16">
            <v>8.7339700000000006E-2</v>
          </cell>
          <cell r="G16">
            <v>5.5876000000000001</v>
          </cell>
          <cell r="H16">
            <v>2.0989499999999999</v>
          </cell>
          <cell r="I16">
            <v>6.1790400000000002E-2</v>
          </cell>
          <cell r="J16">
            <v>4.3933</v>
          </cell>
          <cell r="K16">
            <v>0.99187499999999995</v>
          </cell>
          <cell r="L16">
            <v>8.3330199999999993E-2</v>
          </cell>
          <cell r="M16">
            <v>6.1982999999999997</v>
          </cell>
          <cell r="N16">
            <v>2.150525</v>
          </cell>
        </row>
        <row r="17">
          <cell r="C17">
            <v>0</v>
          </cell>
          <cell r="D17">
            <v>6.2600000000000003E-2</v>
          </cell>
          <cell r="F17">
            <v>0</v>
          </cell>
          <cell r="G17">
            <v>6.4299999999999996E-2</v>
          </cell>
          <cell r="I17">
            <v>4.973E-4</v>
          </cell>
          <cell r="J17">
            <v>6.4299999999999996E-2</v>
          </cell>
          <cell r="L17">
            <v>4.8680000000000001E-4</v>
          </cell>
          <cell r="M17">
            <v>6.9099999999999995E-2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</row>
        <row r="25">
          <cell r="C25">
            <v>0.88925809999999994</v>
          </cell>
          <cell r="F25">
            <v>0.91556800000000005</v>
          </cell>
          <cell r="I25">
            <v>0.98565609999999992</v>
          </cell>
          <cell r="L25">
            <v>0.93802569999999996</v>
          </cell>
        </row>
        <row r="26">
          <cell r="C26">
            <v>9.1187399999999988E-2</v>
          </cell>
          <cell r="F26">
            <v>9.0430300000000005E-2</v>
          </cell>
          <cell r="I26">
            <v>9.6638600000000005E-2</v>
          </cell>
          <cell r="L26">
            <v>0.10247160000000001</v>
          </cell>
        </row>
        <row r="27">
          <cell r="C27">
            <v>0.54888740000000003</v>
          </cell>
          <cell r="F27">
            <v>0.5485276</v>
          </cell>
          <cell r="I27">
            <v>0.457233</v>
          </cell>
          <cell r="L27">
            <v>0.4021573</v>
          </cell>
        </row>
        <row r="28">
          <cell r="C28">
            <v>0.37263200000000002</v>
          </cell>
          <cell r="F28">
            <v>0.38437929999999998</v>
          </cell>
          <cell r="I28">
            <v>0.39963300000000002</v>
          </cell>
          <cell r="L28">
            <v>0.39486179999999999</v>
          </cell>
        </row>
        <row r="29">
          <cell r="C29">
            <v>0.164822</v>
          </cell>
          <cell r="F29">
            <v>0.13806589999999999</v>
          </cell>
          <cell r="I29">
            <v>0.2249968</v>
          </cell>
          <cell r="L29">
            <v>0.19709070000000001</v>
          </cell>
        </row>
        <row r="30">
          <cell r="C30">
            <v>3.1205E-2</v>
          </cell>
          <cell r="F30">
            <v>2.5374000000000001E-2</v>
          </cell>
          <cell r="I30">
            <v>3.2811E-2</v>
          </cell>
          <cell r="L30">
            <v>3.04275E-2</v>
          </cell>
        </row>
        <row r="31">
          <cell r="C31">
            <v>7.627260000000001E-2</v>
          </cell>
          <cell r="F31">
            <v>4.3097400000000001E-2</v>
          </cell>
          <cell r="I31">
            <v>8.7163500000000005E-2</v>
          </cell>
          <cell r="L31">
            <v>8.3201999999999998E-2</v>
          </cell>
        </row>
        <row r="32">
          <cell r="C32">
            <v>0.1817985</v>
          </cell>
          <cell r="F32">
            <v>0.1717603</v>
          </cell>
          <cell r="I32">
            <v>0.19177549999999999</v>
          </cell>
          <cell r="L32">
            <v>0.19061790000000001</v>
          </cell>
        </row>
        <row r="33">
          <cell r="C33">
            <v>0.17684900000000001</v>
          </cell>
          <cell r="D33">
            <v>14.429</v>
          </cell>
          <cell r="E33">
            <v>5.6227499999999999</v>
          </cell>
          <cell r="F33">
            <v>0.21448229999999999</v>
          </cell>
          <cell r="G33">
            <v>14.6388</v>
          </cell>
          <cell r="H33">
            <v>6.2970500000000005</v>
          </cell>
          <cell r="I33">
            <v>0.11544560000000001</v>
          </cell>
          <cell r="J33">
            <v>8.4527000000000001</v>
          </cell>
          <cell r="K33">
            <v>2.975625</v>
          </cell>
          <cell r="L33">
            <v>0.20463579999999998</v>
          </cell>
          <cell r="M33">
            <v>16.238799999999998</v>
          </cell>
          <cell r="N33">
            <v>6.4515750000000001</v>
          </cell>
        </row>
        <row r="34">
          <cell r="C34">
            <v>4.0109999999999998E-3</v>
          </cell>
          <cell r="D34">
            <v>0.43410000000000004</v>
          </cell>
          <cell r="F34">
            <v>4.1076000000000003E-3</v>
          </cell>
          <cell r="G34">
            <v>0.44580000000000003</v>
          </cell>
          <cell r="I34">
            <v>3.4494999999999999E-3</v>
          </cell>
          <cell r="J34">
            <v>0.44619999999999999</v>
          </cell>
          <cell r="L34">
            <v>3.3763E-3</v>
          </cell>
          <cell r="M34">
            <v>0.47939999999999999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</row>
        <row r="44">
          <cell r="G44">
            <v>4.5548150000000005</v>
          </cell>
          <cell r="H44">
            <v>101.3993</v>
          </cell>
          <cell r="I44">
            <v>461.85505262950005</v>
          </cell>
          <cell r="J44">
            <v>585.04200000000003</v>
          </cell>
          <cell r="K44">
            <v>270.20460370046794</v>
          </cell>
        </row>
        <row r="45">
          <cell r="G45">
            <v>2.5008310000000002</v>
          </cell>
          <cell r="H45">
            <v>119.4954</v>
          </cell>
          <cell r="I45">
            <v>298.83780067740003</v>
          </cell>
          <cell r="J45">
            <v>621.27300000000002</v>
          </cell>
          <cell r="K45">
            <v>185.65985694025034</v>
          </cell>
        </row>
        <row r="46">
          <cell r="G46">
            <v>4.1153799999999991</v>
          </cell>
          <cell r="H46">
            <v>100.0887</v>
          </cell>
          <cell r="I46">
            <v>411.90303420599992</v>
          </cell>
          <cell r="J46">
            <v>651.23599999999999</v>
          </cell>
          <cell r="K46">
            <v>268.24608438417857</v>
          </cell>
        </row>
        <row r="47">
          <cell r="G47">
            <v>4.06182</v>
          </cell>
          <cell r="H47">
            <v>88.146199999999993</v>
          </cell>
          <cell r="I47">
            <v>358.03399808399996</v>
          </cell>
          <cell r="J47">
            <v>647.53399999999999</v>
          </cell>
          <cell r="K47">
            <v>231.83918691532483</v>
          </cell>
        </row>
        <row r="53">
          <cell r="B53">
            <v>0.83760000000000001</v>
          </cell>
          <cell r="C53">
            <v>1429.1990000000001</v>
          </cell>
          <cell r="D53">
            <v>1.1970970824</v>
          </cell>
          <cell r="E53">
            <v>585.04200000000003</v>
          </cell>
          <cell r="F53">
            <v>2.046172894253746</v>
          </cell>
          <cell r="K53">
            <v>3.1017969999999999</v>
          </cell>
          <cell r="L53">
            <v>1563.4739999999999</v>
          </cell>
          <cell r="M53">
            <v>4.8495789627779997</v>
          </cell>
          <cell r="N53">
            <v>585.04200000000003</v>
          </cell>
          <cell r="O53">
            <v>8.2892834408093758</v>
          </cell>
        </row>
        <row r="54">
          <cell r="B54">
            <v>0.76476200000000005</v>
          </cell>
          <cell r="C54">
            <v>1429.1991</v>
          </cell>
          <cell r="D54">
            <v>1.0929971621142001</v>
          </cell>
          <cell r="E54">
            <v>621.27300000000002</v>
          </cell>
          <cell r="F54">
            <v>1.759286436259422</v>
          </cell>
          <cell r="K54">
            <v>2.849078</v>
          </cell>
          <cell r="L54">
            <v>1563.4735000000001</v>
          </cell>
          <cell r="M54">
            <v>4.4544579524330006</v>
          </cell>
          <cell r="N54">
            <v>621.27300000000002</v>
          </cell>
          <cell r="O54">
            <v>7.1698882012142811</v>
          </cell>
        </row>
        <row r="55">
          <cell r="B55">
            <v>0.71765699999999999</v>
          </cell>
          <cell r="C55">
            <v>1587.528</v>
          </cell>
          <cell r="D55">
            <v>1.139300581896</v>
          </cell>
          <cell r="E55">
            <v>651.23599999999999</v>
          </cell>
          <cell r="F55">
            <v>1.7494434919076955</v>
          </cell>
          <cell r="K55">
            <v>2.6836630000000001</v>
          </cell>
          <cell r="L55">
            <v>1736.673</v>
          </cell>
          <cell r="M55">
            <v>4.6606450731989995</v>
          </cell>
          <cell r="N55">
            <v>651.23599999999999</v>
          </cell>
          <cell r="O55">
            <v>7.1566146115985596</v>
          </cell>
        </row>
        <row r="56">
          <cell r="B56">
            <v>0.84156399999999998</v>
          </cell>
          <cell r="C56">
            <v>1532.7750000000001</v>
          </cell>
          <cell r="D56">
            <v>1.2899282600999999</v>
          </cell>
          <cell r="E56">
            <v>647.53399999999999</v>
          </cell>
          <cell r="F56">
            <v>1.9920625945510197</v>
          </cell>
          <cell r="K56">
            <v>3.1203949999999998</v>
          </cell>
          <cell r="L56">
            <v>1676.7570000000001</v>
          </cell>
          <cell r="M56">
            <v>5.2321441590150002</v>
          </cell>
          <cell r="N56">
            <v>647.53399999999999</v>
          </cell>
          <cell r="O56">
            <v>8.0801072360910791</v>
          </cell>
        </row>
        <row r="61">
          <cell r="G61">
            <v>4.6551499999999999</v>
          </cell>
          <cell r="H61">
            <v>12.084199999999999</v>
          </cell>
          <cell r="I61">
            <v>32.910814381622465</v>
          </cell>
          <cell r="J61">
            <v>585.04200000000003</v>
          </cell>
          <cell r="K61">
            <v>56.253763629999995</v>
          </cell>
        </row>
        <row r="62">
          <cell r="G62">
            <v>4.8025525</v>
          </cell>
          <cell r="H62">
            <v>14.7438</v>
          </cell>
          <cell r="I62">
            <v>43.991020023718519</v>
          </cell>
          <cell r="J62">
            <v>621.27300000000002</v>
          </cell>
          <cell r="K62">
            <v>70.807873549500002</v>
          </cell>
        </row>
        <row r="63">
          <cell r="G63">
            <v>2.7830625000000002</v>
          </cell>
          <cell r="H63">
            <v>17.887799999999999</v>
          </cell>
          <cell r="I63">
            <v>32.420394123493949</v>
          </cell>
          <cell r="J63">
            <v>651.23599999999999</v>
          </cell>
          <cell r="K63">
            <v>49.782865387500003</v>
          </cell>
        </row>
        <row r="64">
          <cell r="G64">
            <v>5.2018890000000004</v>
          </cell>
          <cell r="H64">
            <v>15.3469</v>
          </cell>
          <cell r="I64">
            <v>51.694497833019746</v>
          </cell>
          <cell r="J64">
            <v>647.53399999999999</v>
          </cell>
          <cell r="K64">
            <v>79.832870294100005</v>
          </cell>
        </row>
        <row r="70">
          <cell r="B70">
            <v>2.070897</v>
          </cell>
          <cell r="C70">
            <v>281780.71000000002</v>
          </cell>
          <cell r="D70">
            <v>0.58353882699686999</v>
          </cell>
          <cell r="E70">
            <v>585.04200000000003</v>
          </cell>
          <cell r="F70">
            <v>0.99743065796450503</v>
          </cell>
          <cell r="K70">
            <v>7.2033800000000001</v>
          </cell>
          <cell r="L70">
            <v>383371.85</v>
          </cell>
          <cell r="M70">
            <v>2.7615731168529996</v>
          </cell>
          <cell r="N70">
            <v>585.04200000000003</v>
          </cell>
          <cell r="O70">
            <v>4.7202989133310078</v>
          </cell>
        </row>
        <row r="71">
          <cell r="B71">
            <v>2.3194029999999999</v>
          </cell>
          <cell r="C71">
            <v>281780.71000000002</v>
          </cell>
          <cell r="D71">
            <v>0.65356302411612999</v>
          </cell>
          <cell r="E71">
            <v>621.27300000000002</v>
          </cell>
          <cell r="F71">
            <v>1.0519739697622945</v>
          </cell>
          <cell r="K71">
            <v>8.4847710000000003</v>
          </cell>
          <cell r="L71">
            <v>383371.85</v>
          </cell>
          <cell r="M71">
            <v>3.2528223550963498</v>
          </cell>
          <cell r="N71">
            <v>621.27300000000002</v>
          </cell>
          <cell r="O71">
            <v>5.2357375181222254</v>
          </cell>
        </row>
        <row r="72">
          <cell r="B72">
            <v>1.0960110000000001</v>
          </cell>
          <cell r="C72">
            <v>281780.71000000002</v>
          </cell>
          <cell r="D72">
            <v>0.30883475774781005</v>
          </cell>
          <cell r="E72">
            <v>651.23599999999999</v>
          </cell>
          <cell r="F72">
            <v>0.47422863255073439</v>
          </cell>
          <cell r="K72">
            <v>4.0894680000000001</v>
          </cell>
          <cell r="L72">
            <v>383371.85</v>
          </cell>
          <cell r="M72">
            <v>1.5677869126757999</v>
          </cell>
          <cell r="N72">
            <v>651.23599999999999</v>
          </cell>
          <cell r="O72">
            <v>2.4074020979733919</v>
          </cell>
        </row>
        <row r="73">
          <cell r="B73">
            <v>2.7495620000000001</v>
          </cell>
          <cell r="C73">
            <v>281780.71000000002</v>
          </cell>
          <cell r="D73">
            <v>0.77477353254902004</v>
          </cell>
          <cell r="E73">
            <v>647.53399999999999</v>
          </cell>
          <cell r="F73">
            <v>1.196498612503776</v>
          </cell>
          <cell r="K73">
            <v>8.9003110000000003</v>
          </cell>
          <cell r="L73">
            <v>383371.85</v>
          </cell>
          <cell r="M73">
            <v>3.4121286936453497</v>
          </cell>
          <cell r="N73">
            <v>647.53399999999999</v>
          </cell>
          <cell r="O73">
            <v>5.2694201287428148</v>
          </cell>
        </row>
        <row r="81">
          <cell r="I81">
            <v>0.30749242199999999</v>
          </cell>
        </row>
        <row r="82">
          <cell r="I82">
            <v>0.8717849418555299</v>
          </cell>
        </row>
        <row r="83">
          <cell r="J83">
            <v>15.724480431900879</v>
          </cell>
        </row>
        <row r="84">
          <cell r="I84">
            <v>0.69692342200000001</v>
          </cell>
        </row>
        <row r="92">
          <cell r="G92">
            <v>1.5028060000000001</v>
          </cell>
          <cell r="H92">
            <v>98.007900000000006</v>
          </cell>
          <cell r="I92">
            <v>147.28686016740002</v>
          </cell>
          <cell r="J92">
            <v>579.68100000000004</v>
          </cell>
          <cell r="K92">
            <v>85.379394388698628</v>
          </cell>
        </row>
        <row r="93">
          <cell r="G93">
            <v>3.231725</v>
          </cell>
          <cell r="H93">
            <v>108.7302</v>
          </cell>
          <cell r="I93">
            <v>351.386105595</v>
          </cell>
          <cell r="J93">
            <v>613.52</v>
          </cell>
          <cell r="K93">
            <v>215.58240350464442</v>
          </cell>
        </row>
        <row r="94">
          <cell r="G94">
            <v>2.1697470000000001</v>
          </cell>
          <cell r="H94">
            <v>98.988299999999995</v>
          </cell>
          <cell r="I94">
            <v>214.7795669601</v>
          </cell>
          <cell r="J94">
            <v>647.72500000000002</v>
          </cell>
          <cell r="K94">
            <v>139.11809500923079</v>
          </cell>
        </row>
        <row r="95">
          <cell r="G95">
            <v>3.123834</v>
          </cell>
          <cell r="H95">
            <v>81.805400000000006</v>
          </cell>
          <cell r="I95">
            <v>255.54648990360002</v>
          </cell>
          <cell r="J95">
            <v>640.29</v>
          </cell>
          <cell r="K95">
            <v>163.62386202037604</v>
          </cell>
        </row>
        <row r="101">
          <cell r="B101">
            <v>2.1944361990950227</v>
          </cell>
          <cell r="C101">
            <v>1429.1990000000001</v>
          </cell>
          <cell r="D101">
            <v>3.1362860213104078</v>
          </cell>
          <cell r="E101">
            <v>585.04200000000003</v>
          </cell>
          <cell r="F101">
            <v>5.3607878089272356</v>
          </cell>
          <cell r="K101">
            <v>13.965450000000001</v>
          </cell>
          <cell r="L101">
            <v>12.084199999999999</v>
          </cell>
          <cell r="M101">
            <v>97.827713864406093</v>
          </cell>
          <cell r="N101">
            <v>579.68100000000004</v>
          </cell>
          <cell r="O101">
            <v>168.76129089</v>
          </cell>
        </row>
        <row r="102">
          <cell r="B102">
            <v>2.0036069999999997</v>
          </cell>
          <cell r="C102">
            <v>1429.1991</v>
          </cell>
          <cell r="D102">
            <v>2.8635533211536996</v>
          </cell>
          <cell r="E102">
            <v>621.27300000000002</v>
          </cell>
          <cell r="F102">
            <v>4.6091707206875228</v>
          </cell>
          <cell r="K102">
            <v>14.407657499999999</v>
          </cell>
          <cell r="L102">
            <v>14.7438</v>
          </cell>
          <cell r="M102">
            <v>130.32613974026771</v>
          </cell>
          <cell r="N102">
            <v>613.52</v>
          </cell>
          <cell r="O102">
            <v>212.42362064849999</v>
          </cell>
        </row>
        <row r="103">
          <cell r="B103">
            <v>1.8801960000000002</v>
          </cell>
          <cell r="C103">
            <v>1587.528</v>
          </cell>
          <cell r="D103">
            <v>2.9848637954880006</v>
          </cell>
          <cell r="E103">
            <v>651.23599999999999</v>
          </cell>
          <cell r="F103">
            <v>4.5833826684765588</v>
          </cell>
          <cell r="K103">
            <v>8.3491875000000011</v>
          </cell>
          <cell r="L103">
            <v>17.887799999999999</v>
          </cell>
          <cell r="M103">
            <v>96.736819449355323</v>
          </cell>
          <cell r="N103">
            <v>647.72500000000002</v>
          </cell>
          <cell r="O103">
            <v>149.3485961625</v>
          </cell>
        </row>
        <row r="104">
          <cell r="B104">
            <v>2.2048209999999999</v>
          </cell>
          <cell r="C104">
            <v>1532.7750000000001</v>
          </cell>
          <cell r="D104">
            <v>3.3794945082750001</v>
          </cell>
          <cell r="E104">
            <v>647.53399999999999</v>
          </cell>
          <cell r="F104">
            <v>5.2190224888191201</v>
          </cell>
          <cell r="K104">
            <v>15.605667</v>
          </cell>
          <cell r="L104">
            <v>15.3469</v>
          </cell>
          <cell r="M104">
            <v>153.34856556182785</v>
          </cell>
          <cell r="N104">
            <v>640.29</v>
          </cell>
          <cell r="O104">
            <v>239.4986108823</v>
          </cell>
        </row>
        <row r="111">
          <cell r="G111">
            <v>5.4255639999999996</v>
          </cell>
          <cell r="H111">
            <v>281780.71000000002</v>
          </cell>
          <cell r="I111">
            <v>1.52881927607044</v>
          </cell>
          <cell r="J111">
            <v>579.68100000000004</v>
          </cell>
          <cell r="K111">
            <v>2.6373458437838053</v>
          </cell>
        </row>
        <row r="112">
          <cell r="G112">
            <v>6.0766249999999999</v>
          </cell>
          <cell r="H112">
            <v>281780.71000000002</v>
          </cell>
          <cell r="I112">
            <v>1.71227570690375</v>
          </cell>
          <cell r="J112">
            <v>621.27300000000002</v>
          </cell>
          <cell r="K112">
            <v>2.7560761644297274</v>
          </cell>
        </row>
        <row r="113">
          <cell r="G113">
            <v>2.8714509999999995</v>
          </cell>
          <cell r="H113">
            <v>281780.71000000002</v>
          </cell>
          <cell r="I113">
            <v>0.80911950151020995</v>
          </cell>
          <cell r="J113">
            <v>651.23599999999999</v>
          </cell>
          <cell r="K113">
            <v>1.2424366919368861</v>
          </cell>
        </row>
        <row r="114">
          <cell r="G114">
            <v>5.8513880000000009</v>
          </cell>
          <cell r="H114">
            <v>281780.71000000002</v>
          </cell>
          <cell r="I114">
            <v>1.6488082651254805</v>
          </cell>
          <cell r="J114">
            <v>647.53399999999999</v>
          </cell>
          <cell r="K114">
            <v>2.5462883263666165</v>
          </cell>
        </row>
        <row r="125">
          <cell r="D125">
            <v>62.799099569999996</v>
          </cell>
          <cell r="E125">
            <v>19.709504950000003</v>
          </cell>
          <cell r="F125">
            <v>-9.4388050000000057E-2</v>
          </cell>
          <cell r="G125">
            <v>1.71557921</v>
          </cell>
          <cell r="H125">
            <v>14.97125</v>
          </cell>
          <cell r="I125">
            <v>0.69530000000000003</v>
          </cell>
          <cell r="J125">
            <v>4.5</v>
          </cell>
          <cell r="K125">
            <v>1.3787499999999999</v>
          </cell>
          <cell r="L125">
            <v>1.8316250000000001</v>
          </cell>
          <cell r="M125">
            <v>-0.35206626000000002</v>
          </cell>
          <cell r="N125">
            <v>107.15465442</v>
          </cell>
          <cell r="O125">
            <v>62.689973331185641</v>
          </cell>
        </row>
        <row r="126">
          <cell r="D126">
            <v>38.342852469999997</v>
          </cell>
          <cell r="E126">
            <v>6.6267794400000017</v>
          </cell>
          <cell r="F126">
            <v>-0.26457786999999999</v>
          </cell>
          <cell r="G126">
            <v>2.5302357899999999</v>
          </cell>
          <cell r="H126">
            <v>5.7102500000000003</v>
          </cell>
          <cell r="I126">
            <v>0.634575</v>
          </cell>
          <cell r="J126">
            <v>0</v>
          </cell>
          <cell r="K126">
            <v>1.1014999999999999</v>
          </cell>
          <cell r="L126">
            <v>3.0471599999999999</v>
          </cell>
          <cell r="M126">
            <v>-0.53547268999999997</v>
          </cell>
          <cell r="N126">
            <v>57.19330214</v>
          </cell>
          <cell r="O126">
            <v>35.532654400424221</v>
          </cell>
        </row>
        <row r="127">
          <cell r="D127">
            <v>21.808703339999997</v>
          </cell>
          <cell r="E127">
            <v>17.270715760000002</v>
          </cell>
          <cell r="F127">
            <v>-1.2583710000000001</v>
          </cell>
          <cell r="G127">
            <v>1.4810469900000001</v>
          </cell>
          <cell r="H127">
            <v>7.1912500000000001</v>
          </cell>
          <cell r="I127">
            <v>0.78710000000000002</v>
          </cell>
          <cell r="J127">
            <v>6</v>
          </cell>
          <cell r="K127">
            <v>3.9079999999999999</v>
          </cell>
          <cell r="L127">
            <v>1.413306</v>
          </cell>
          <cell r="M127">
            <v>-0.54440065000000004</v>
          </cell>
          <cell r="N127">
            <v>58.057350440000008</v>
          </cell>
          <cell r="O127">
            <v>37.809036671143851</v>
          </cell>
        </row>
        <row r="128">
          <cell r="D128">
            <v>46.613677529999997</v>
          </cell>
          <cell r="E128">
            <v>22.26310307</v>
          </cell>
          <cell r="F128">
            <v>-0.33380021999999998</v>
          </cell>
          <cell r="G128">
            <v>1.2381473300000001</v>
          </cell>
          <cell r="H128">
            <v>2.6139999999999999</v>
          </cell>
          <cell r="I128">
            <v>1.218075</v>
          </cell>
          <cell r="J128">
            <v>9</v>
          </cell>
          <cell r="K128">
            <v>7.4974499999999997</v>
          </cell>
          <cell r="L128">
            <v>0.87468500000000005</v>
          </cell>
          <cell r="M128">
            <v>-0.35056014201570879</v>
          </cell>
          <cell r="N128">
            <v>90.634777567984287</v>
          </cell>
          <cell r="O128">
            <v>58.689100057707137</v>
          </cell>
        </row>
        <row r="135">
          <cell r="F135">
            <v>23.898066598377913</v>
          </cell>
          <cell r="N135">
            <v>7.2137201170000003</v>
          </cell>
        </row>
        <row r="136">
          <cell r="F136">
            <v>27.416317124997711</v>
          </cell>
          <cell r="N136">
            <v>8.7677825110000001</v>
          </cell>
        </row>
        <row r="137">
          <cell r="F137">
            <v>30.488134873846779</v>
          </cell>
          <cell r="N137">
            <v>6.1906661969999996</v>
          </cell>
        </row>
        <row r="138">
          <cell r="F138">
            <v>30.158930602165828</v>
          </cell>
          <cell r="N138">
            <v>12.378233377999997</v>
          </cell>
        </row>
        <row r="145">
          <cell r="I145">
            <v>219.0129384465547</v>
          </cell>
        </row>
        <row r="146">
          <cell r="I146">
            <v>168.25974836316212</v>
          </cell>
        </row>
        <row r="147">
          <cell r="J147">
            <v>249.57968852310145</v>
          </cell>
        </row>
        <row r="148">
          <cell r="I148">
            <v>193.71331877778101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view="pageBreakPreview" zoomScale="60" zoomScaleNormal="90" workbookViewId="0">
      <selection activeCell="N150" sqref="N150"/>
    </sheetView>
  </sheetViews>
  <sheetFormatPr baseColWidth="10" defaultRowHeight="15" x14ac:dyDescent="0.25"/>
  <cols>
    <col min="1" max="1" width="17.7109375" style="157" customWidth="1"/>
    <col min="2" max="2" width="14.85546875" style="248" customWidth="1"/>
    <col min="3" max="3" width="16.5703125" style="248" customWidth="1"/>
    <col min="4" max="4" width="15.42578125" style="248" customWidth="1"/>
    <col min="5" max="5" width="16.140625" style="248" customWidth="1"/>
    <col min="6" max="6" width="13.42578125" style="157" customWidth="1"/>
    <col min="7" max="7" width="15.28515625" style="157" customWidth="1"/>
    <col min="8" max="8" width="18.140625" style="157" customWidth="1"/>
    <col min="9" max="9" width="15.42578125" style="157" customWidth="1"/>
    <col min="10" max="10" width="15.140625" style="157" customWidth="1"/>
    <col min="11" max="11" width="15.42578125" style="157" customWidth="1"/>
    <col min="12" max="12" width="16.5703125" style="157" customWidth="1"/>
    <col min="13" max="13" width="16.28515625" style="157" customWidth="1"/>
    <col min="14" max="14" width="15" style="157" customWidth="1"/>
    <col min="15" max="15" width="14.85546875" style="157" customWidth="1"/>
    <col min="16" max="16" width="14.7109375" style="157" customWidth="1"/>
    <col min="17" max="17" width="14.5703125" style="157" customWidth="1"/>
  </cols>
  <sheetData>
    <row r="1" spans="1:17" ht="26.25" x14ac:dyDescent="0.4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7" ht="20.25" x14ac:dyDescent="0.3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0.25" x14ac:dyDescent="0.3">
      <c r="A4" s="333" t="s">
        <v>2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7" ht="2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334" t="s">
        <v>3</v>
      </c>
      <c r="B6" s="336" t="s">
        <v>4</v>
      </c>
      <c r="C6" s="338" t="s">
        <v>5</v>
      </c>
      <c r="D6" s="338"/>
      <c r="E6" s="338"/>
      <c r="F6" s="339" t="s">
        <v>6</v>
      </c>
      <c r="G6" s="338"/>
      <c r="H6" s="340"/>
      <c r="I6" s="341" t="s">
        <v>7</v>
      </c>
      <c r="J6" s="341"/>
      <c r="K6" s="341"/>
      <c r="L6" s="339" t="s">
        <v>8</v>
      </c>
      <c r="M6" s="338"/>
      <c r="N6" s="340"/>
      <c r="O6" s="342" t="s">
        <v>9</v>
      </c>
      <c r="P6" s="343"/>
      <c r="Q6" s="344"/>
    </row>
    <row r="7" spans="1:17" ht="31.5" thickBot="1" x14ac:dyDescent="0.3">
      <c r="A7" s="335"/>
      <c r="B7" s="337"/>
      <c r="C7" s="3" t="s">
        <v>10</v>
      </c>
      <c r="D7" s="4" t="s">
        <v>11</v>
      </c>
      <c r="E7" s="5" t="s">
        <v>12</v>
      </c>
      <c r="F7" s="6" t="s">
        <v>10</v>
      </c>
      <c r="G7" s="4" t="s">
        <v>13</v>
      </c>
      <c r="H7" s="7" t="s">
        <v>14</v>
      </c>
      <c r="I7" s="3" t="s">
        <v>10</v>
      </c>
      <c r="J7" s="4" t="s">
        <v>11</v>
      </c>
      <c r="K7" s="5" t="s">
        <v>15</v>
      </c>
      <c r="L7" s="6" t="s">
        <v>10</v>
      </c>
      <c r="M7" s="4" t="s">
        <v>16</v>
      </c>
      <c r="N7" s="7" t="s">
        <v>15</v>
      </c>
      <c r="O7" s="8" t="s">
        <v>10</v>
      </c>
      <c r="P7" s="4" t="s">
        <v>17</v>
      </c>
      <c r="Q7" s="9" t="s">
        <v>18</v>
      </c>
    </row>
    <row r="8" spans="1:17" ht="15.75" x14ac:dyDescent="0.25">
      <c r="A8" s="345" t="s">
        <v>19</v>
      </c>
      <c r="B8" s="10" t="s">
        <v>20</v>
      </c>
      <c r="C8" s="11">
        <f>'[1]ITIE 1er trim 2022'!C7</f>
        <v>1.9326418000000001</v>
      </c>
      <c r="D8" s="12"/>
      <c r="E8" s="13"/>
      <c r="F8" s="14">
        <f>'[1]ITIE 2e trim 2022'!C7</f>
        <v>1.970478</v>
      </c>
      <c r="G8" s="15"/>
      <c r="H8" s="16"/>
      <c r="I8" s="14">
        <f>'[1]ITIE 4 e trim 2022'!C7</f>
        <v>2.1029129000000002</v>
      </c>
      <c r="J8" s="15"/>
      <c r="K8" s="17"/>
      <c r="L8" s="18">
        <f>'[1]ITIE 4e trim 2022'!C7</f>
        <v>1.9943698000000001</v>
      </c>
      <c r="M8" s="19"/>
      <c r="N8" s="20"/>
      <c r="O8" s="21">
        <f t="shared" ref="O8:O18" si="0">C8+F8+I8+L8</f>
        <v>8.0004024999999999</v>
      </c>
      <c r="P8" s="22"/>
      <c r="Q8" s="23"/>
    </row>
    <row r="9" spans="1:17" ht="15.75" x14ac:dyDescent="0.25">
      <c r="A9" s="345"/>
      <c r="B9" s="24" t="s">
        <v>21</v>
      </c>
      <c r="C9" s="25">
        <f>'[1]ITIE 1er trim 2022'!C8</f>
        <v>0.14151079999999999</v>
      </c>
      <c r="D9" s="26"/>
      <c r="E9" s="27"/>
      <c r="F9" s="14">
        <f>'[1]ITIE 2e trim 2022'!C8</f>
        <v>0.1469818</v>
      </c>
      <c r="G9" s="28"/>
      <c r="H9" s="29"/>
      <c r="I9" s="14">
        <f>'[1]ITIE 4 e trim 2022'!C8</f>
        <v>0.1549654</v>
      </c>
      <c r="J9" s="28"/>
      <c r="K9" s="30"/>
      <c r="L9" s="18">
        <f>'[1]ITIE 4e trim 2022'!C8</f>
        <v>0.13886520000000002</v>
      </c>
      <c r="M9" s="31"/>
      <c r="N9" s="32"/>
      <c r="O9" s="33">
        <f t="shared" si="0"/>
        <v>0.58232320000000004</v>
      </c>
      <c r="P9" s="34"/>
      <c r="Q9" s="35"/>
    </row>
    <row r="10" spans="1:17" ht="15.75" x14ac:dyDescent="0.25">
      <c r="A10" s="346"/>
      <c r="B10" s="24" t="s">
        <v>22</v>
      </c>
      <c r="C10" s="25">
        <f>'[1]ITIE 1er trim 2022'!C9</f>
        <v>0.13965759999999999</v>
      </c>
      <c r="D10" s="26"/>
      <c r="E10" s="27"/>
      <c r="F10" s="14">
        <f>'[1]ITIE 2e trim 2022'!C9</f>
        <v>0.13118440000000001</v>
      </c>
      <c r="G10" s="28"/>
      <c r="H10" s="29"/>
      <c r="I10" s="14">
        <f>'[1]ITIE 4 e trim 2022'!C9</f>
        <v>0.11011700000000001</v>
      </c>
      <c r="J10" s="28"/>
      <c r="K10" s="30"/>
      <c r="L10" s="18">
        <f>'[1]ITIE 4e trim 2022'!C9</f>
        <v>0.1051047</v>
      </c>
      <c r="M10" s="31"/>
      <c r="N10" s="32"/>
      <c r="O10" s="33">
        <f t="shared" si="0"/>
        <v>0.48606370000000004</v>
      </c>
      <c r="P10" s="34"/>
      <c r="Q10" s="35"/>
    </row>
    <row r="11" spans="1:17" ht="15.75" x14ac:dyDescent="0.25">
      <c r="A11" s="347" t="s">
        <v>23</v>
      </c>
      <c r="B11" s="24" t="s">
        <v>24</v>
      </c>
      <c r="C11" s="25">
        <f>'[1]ITIE 1er trim 2022'!C10</f>
        <v>0.79590000000000005</v>
      </c>
      <c r="D11" s="26"/>
      <c r="E11" s="27"/>
      <c r="F11" s="14">
        <f>'[1]ITIE 2e trim 2022'!C10</f>
        <v>0.82869970000000004</v>
      </c>
      <c r="G11" s="28"/>
      <c r="H11" s="29"/>
      <c r="I11" s="14">
        <f>'[1]ITIE 4 e trim 2022'!C10</f>
        <v>0.85122500000000001</v>
      </c>
      <c r="J11" s="28"/>
      <c r="K11" s="30"/>
      <c r="L11" s="18">
        <f>'[1]ITIE 4e trim 2022'!C10</f>
        <v>0.83486519999999997</v>
      </c>
      <c r="M11" s="31"/>
      <c r="N11" s="32"/>
      <c r="O11" s="33">
        <f t="shared" si="0"/>
        <v>3.3106898999999999</v>
      </c>
      <c r="P11" s="34"/>
      <c r="Q11" s="35"/>
    </row>
    <row r="12" spans="1:17" ht="15.75" x14ac:dyDescent="0.25">
      <c r="A12" s="345"/>
      <c r="B12" s="24" t="s">
        <v>25</v>
      </c>
      <c r="C12" s="25">
        <f>'[1]ITIE 1er trim 2022'!C11</f>
        <v>0.29710999999999999</v>
      </c>
      <c r="D12" s="26"/>
      <c r="E12" s="27"/>
      <c r="F12" s="14">
        <f>'[1]ITIE 2e trim 2022'!C11</f>
        <v>0.2874331</v>
      </c>
      <c r="G12" s="28"/>
      <c r="H12" s="29"/>
      <c r="I12" s="14">
        <f>'[1]ITIE 4 e trim 2022'!C11</f>
        <v>0.29560020000000004</v>
      </c>
      <c r="J12" s="28"/>
      <c r="K12" s="30"/>
      <c r="L12" s="18">
        <f>'[1]ITIE 4e trim 2022'!C11</f>
        <v>0.35361129999999996</v>
      </c>
      <c r="M12" s="31"/>
      <c r="N12" s="32"/>
      <c r="O12" s="33">
        <f t="shared" si="0"/>
        <v>1.2337546000000001</v>
      </c>
      <c r="P12" s="34"/>
      <c r="Q12" s="35"/>
    </row>
    <row r="13" spans="1:17" ht="15.75" x14ac:dyDescent="0.25">
      <c r="A13" s="348" t="s">
        <v>26</v>
      </c>
      <c r="B13" s="36" t="s">
        <v>27</v>
      </c>
      <c r="C13" s="25">
        <f>'[1]ITIE 1er trim 2022'!C12</f>
        <v>3.1205E-2</v>
      </c>
      <c r="D13" s="26"/>
      <c r="E13" s="27"/>
      <c r="F13" s="14">
        <f>'[1]ITIE 2e trim 2022'!C12</f>
        <v>3.8060999999999998E-2</v>
      </c>
      <c r="G13" s="28"/>
      <c r="H13" s="29"/>
      <c r="I13" s="14">
        <f>'[1]ITIE 4 e trim 2022'!C12</f>
        <v>3.2811E-2</v>
      </c>
      <c r="J13" s="28"/>
      <c r="K13" s="30"/>
      <c r="L13" s="18">
        <f>'[1]ITIE 4e trim 2022'!C12</f>
        <v>3.04275E-2</v>
      </c>
      <c r="M13" s="31"/>
      <c r="N13" s="32"/>
      <c r="O13" s="33">
        <f t="shared" si="0"/>
        <v>0.1325045</v>
      </c>
      <c r="P13" s="34"/>
      <c r="Q13" s="35"/>
    </row>
    <row r="14" spans="1:17" ht="15.75" x14ac:dyDescent="0.25">
      <c r="A14" s="349"/>
      <c r="B14" s="36" t="s">
        <v>28</v>
      </c>
      <c r="C14" s="25">
        <f>'[1]ITIE 1er trim 2022'!C13</f>
        <v>7.6272999999999994E-2</v>
      </c>
      <c r="D14" s="26"/>
      <c r="E14" s="27"/>
      <c r="F14" s="14">
        <f>'[1]ITIE 2e trim 2022'!C13</f>
        <v>0.1081216</v>
      </c>
      <c r="G14" s="28"/>
      <c r="H14" s="29"/>
      <c r="I14" s="14">
        <f>'[1]ITIE 4 e trim 2022'!C13</f>
        <v>8.7163500000000005E-2</v>
      </c>
      <c r="J14" s="28"/>
      <c r="K14" s="30"/>
      <c r="L14" s="18">
        <f>'[1]ITIE 4e trim 2022'!C13</f>
        <v>8.3201999999999998E-2</v>
      </c>
      <c r="M14" s="31"/>
      <c r="N14" s="32"/>
      <c r="O14" s="33">
        <f t="shared" si="0"/>
        <v>0.35476010000000002</v>
      </c>
      <c r="P14" s="34"/>
      <c r="Q14" s="35"/>
    </row>
    <row r="15" spans="1:17" ht="15.75" x14ac:dyDescent="0.25">
      <c r="A15" s="349"/>
      <c r="B15" s="36" t="s">
        <v>29</v>
      </c>
      <c r="C15" s="25">
        <f>'[1]ITIE 1er trim 2022'!C14</f>
        <v>8.7281499999999998E-2</v>
      </c>
      <c r="D15" s="26"/>
      <c r="E15" s="27"/>
      <c r="F15" s="14">
        <f>'[1]ITIE 2e trim 2022'!C14</f>
        <v>8.2419999999999993E-2</v>
      </c>
      <c r="G15" s="28"/>
      <c r="H15" s="29"/>
      <c r="I15" s="14">
        <f>'[1]ITIE 4 e trim 2022'!C14</f>
        <v>8.0246499999999998E-2</v>
      </c>
      <c r="J15" s="28"/>
      <c r="K15" s="30"/>
      <c r="L15" s="18">
        <f>'[1]ITIE 4e trim 2022'!C14</f>
        <v>7.9762100000000002E-2</v>
      </c>
      <c r="M15" s="31"/>
      <c r="N15" s="32"/>
      <c r="O15" s="33">
        <f t="shared" si="0"/>
        <v>0.32971010000000001</v>
      </c>
      <c r="P15" s="34"/>
      <c r="Q15" s="35"/>
    </row>
    <row r="16" spans="1:17" ht="15.75" x14ac:dyDescent="0.25">
      <c r="A16" s="350"/>
      <c r="B16" s="36" t="s">
        <v>30</v>
      </c>
      <c r="C16" s="25">
        <f>'[1]ITIE 1er trim 2022'!C15</f>
        <v>7.2014999999999996E-2</v>
      </c>
      <c r="D16" s="37">
        <f>'[1]ITIE 1er trim 2022'!D15</f>
        <v>5.5073999999999987</v>
      </c>
      <c r="E16" s="38">
        <f>'[1]ITIE 1er trim 2022'!E15</f>
        <v>1.87425</v>
      </c>
      <c r="F16" s="14">
        <f>'[1]ITIE 2e trim 2022'!C15</f>
        <v>8.7339700000000006E-2</v>
      </c>
      <c r="G16" s="39">
        <f>'[1]ITIE 2e trim 2022'!D15</f>
        <v>5.5876000000000001</v>
      </c>
      <c r="H16" s="40">
        <f>'[1]ITIE 2e trim 2022'!E15</f>
        <v>2.0989499999999999</v>
      </c>
      <c r="I16" s="14">
        <f>'[1]ITIE 4 e trim 2022'!C15</f>
        <v>6.1790400000000002E-2</v>
      </c>
      <c r="J16" s="39">
        <f>'[1]ITIE 4 e trim 2022'!D15</f>
        <v>4.3933</v>
      </c>
      <c r="K16" s="41">
        <f>'[1]ITIE 4 e trim 2022'!E15</f>
        <v>0.99187499999999995</v>
      </c>
      <c r="L16" s="18">
        <f>'[1]ITIE 4e trim 2022'!C15</f>
        <v>8.3330199999999993E-2</v>
      </c>
      <c r="M16" s="42">
        <f>'[1]ITIE 4e trim 2022'!D15</f>
        <v>6.1982999999999997</v>
      </c>
      <c r="N16" s="43">
        <f>'[1]ITIE 4e trim 2022'!E15</f>
        <v>2.150525</v>
      </c>
      <c r="O16" s="33">
        <f t="shared" si="0"/>
        <v>0.3044753</v>
      </c>
      <c r="P16" s="44">
        <f>D16+G16+J16+M16</f>
        <v>21.686599999999999</v>
      </c>
      <c r="Q16" s="45">
        <f>E16+H16+K16+N16</f>
        <v>7.1155999999999997</v>
      </c>
    </row>
    <row r="17" spans="1:17" ht="30" x14ac:dyDescent="0.25">
      <c r="A17" s="46" t="s">
        <v>31</v>
      </c>
      <c r="B17" s="24" t="s">
        <v>32</v>
      </c>
      <c r="C17" s="25">
        <f>'[1]ITIE 1er trim 2022'!C16</f>
        <v>0</v>
      </c>
      <c r="D17" s="37">
        <f>'[1]ITIE 1er trim 2022'!D16</f>
        <v>6.2600000000000003E-2</v>
      </c>
      <c r="E17" s="27"/>
      <c r="F17" s="14">
        <f>'[1]ITIE 2e trim 2022'!C16</f>
        <v>0</v>
      </c>
      <c r="G17" s="39">
        <f>'[1]ITIE 2e trim 2022'!D16</f>
        <v>6.4299999999999996E-2</v>
      </c>
      <c r="H17" s="47"/>
      <c r="I17" s="14">
        <f>'[1]ITIE 4 e trim 2022'!C16</f>
        <v>4.973E-4</v>
      </c>
      <c r="J17" s="39">
        <f>'[1]ITIE 4 e trim 2022'!D16</f>
        <v>6.4299999999999996E-2</v>
      </c>
      <c r="K17" s="48"/>
      <c r="L17" s="18">
        <f>'[1]ITIE 4e trim 2022'!C16</f>
        <v>4.8680000000000001E-4</v>
      </c>
      <c r="M17" s="42">
        <f>'[1]ITIE 4e trim 2022'!D16</f>
        <v>6.9099999999999995E-2</v>
      </c>
      <c r="N17" s="32"/>
      <c r="O17" s="33">
        <f t="shared" si="0"/>
        <v>9.8409999999999991E-4</v>
      </c>
      <c r="P17" s="44">
        <f>D17+G17+J17+M17</f>
        <v>0.26029999999999998</v>
      </c>
      <c r="Q17" s="49"/>
    </row>
    <row r="18" spans="1:17" ht="16.5" thickBot="1" x14ac:dyDescent="0.3">
      <c r="A18" s="50" t="s">
        <v>33</v>
      </c>
      <c r="B18" s="51" t="s">
        <v>34</v>
      </c>
      <c r="C18" s="25">
        <f>'[1]ITIE 1er trim 2022'!C17</f>
        <v>0</v>
      </c>
      <c r="D18" s="52"/>
      <c r="E18" s="53"/>
      <c r="F18" s="14">
        <f>'[1]ITIE 2e trim 2022'!C17</f>
        <v>0</v>
      </c>
      <c r="G18" s="54"/>
      <c r="H18" s="55"/>
      <c r="I18" s="14">
        <f>'[1]ITIE 4 e trim 2022'!C17</f>
        <v>0</v>
      </c>
      <c r="J18" s="54"/>
      <c r="K18" s="56"/>
      <c r="L18" s="18">
        <f>'[1]ITIE 4e trim 2022'!C17</f>
        <v>0</v>
      </c>
      <c r="M18" s="57"/>
      <c r="N18" s="58"/>
      <c r="O18" s="33">
        <f t="shared" si="0"/>
        <v>0</v>
      </c>
      <c r="P18" s="59"/>
      <c r="Q18" s="60"/>
    </row>
    <row r="19" spans="1:17" ht="16.5" thickBot="1" x14ac:dyDescent="0.3">
      <c r="A19" s="351" t="s">
        <v>35</v>
      </c>
      <c r="B19" s="352"/>
      <c r="C19" s="61">
        <f>SUM(C8:C18)</f>
        <v>3.5735947000000001</v>
      </c>
      <c r="D19" s="62">
        <f>SUM(D8:D18)</f>
        <v>5.5699999999999985</v>
      </c>
      <c r="E19" s="63">
        <f>SUM(E8:E18)</f>
        <v>1.87425</v>
      </c>
      <c r="F19" s="64">
        <f>SUM(F8:F18)</f>
        <v>3.6807192999999994</v>
      </c>
      <c r="G19" s="65">
        <f>SUM(G16:G18)</f>
        <v>5.6519000000000004</v>
      </c>
      <c r="H19" s="66">
        <f>SUM(H8:H18)</f>
        <v>2.0989499999999999</v>
      </c>
      <c r="I19" s="65">
        <f>SUM(I8:I18)</f>
        <v>3.7773292000000001</v>
      </c>
      <c r="J19" s="65">
        <f>SUM(J16:J18)</f>
        <v>4.4576000000000002</v>
      </c>
      <c r="K19" s="65">
        <f>SUM(K16:K18)</f>
        <v>0.99187499999999995</v>
      </c>
      <c r="L19" s="67">
        <f>SUM(L8:L18)</f>
        <v>3.7040247999999996</v>
      </c>
      <c r="M19" s="68">
        <f>M16+M17</f>
        <v>6.2673999999999994</v>
      </c>
      <c r="N19" s="69">
        <f>N16</f>
        <v>2.150525</v>
      </c>
      <c r="O19" s="70">
        <f>SUM(O8:O18)</f>
        <v>14.735668</v>
      </c>
      <c r="P19" s="71">
        <f>P16+P17</f>
        <v>21.946899999999999</v>
      </c>
      <c r="Q19" s="72">
        <f>Q16</f>
        <v>7.1155999999999997</v>
      </c>
    </row>
    <row r="20" spans="1:17" x14ac:dyDescent="0.25">
      <c r="A20" s="73"/>
      <c r="B20" s="74"/>
      <c r="C20" s="74"/>
      <c r="D20" s="74"/>
      <c r="E20" s="74"/>
      <c r="F20" s="75"/>
      <c r="G20" s="75"/>
      <c r="H20" s="75"/>
      <c r="I20" s="75"/>
      <c r="J20" s="75"/>
      <c r="K20" s="75"/>
      <c r="L20" s="74"/>
      <c r="M20" s="76"/>
      <c r="N20" s="74"/>
      <c r="O20" s="74"/>
      <c r="P20" s="74"/>
      <c r="Q20" s="75"/>
    </row>
    <row r="21" spans="1:17" ht="20.25" x14ac:dyDescent="0.3">
      <c r="A21" s="333" t="s">
        <v>36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</row>
    <row r="22" spans="1:17" ht="21" thickBot="1" x14ac:dyDescent="0.3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x14ac:dyDescent="0.25">
      <c r="A23" s="334" t="s">
        <v>3</v>
      </c>
      <c r="B23" s="336" t="s">
        <v>4</v>
      </c>
      <c r="C23" s="338" t="s">
        <v>5</v>
      </c>
      <c r="D23" s="338"/>
      <c r="E23" s="338"/>
      <c r="F23" s="339" t="s">
        <v>6</v>
      </c>
      <c r="G23" s="338"/>
      <c r="H23" s="340"/>
      <c r="I23" s="341" t="s">
        <v>7</v>
      </c>
      <c r="J23" s="341"/>
      <c r="K23" s="353"/>
      <c r="L23" s="338" t="s">
        <v>8</v>
      </c>
      <c r="M23" s="338"/>
      <c r="N23" s="340"/>
      <c r="O23" s="342" t="s">
        <v>9</v>
      </c>
      <c r="P23" s="343"/>
      <c r="Q23" s="344"/>
    </row>
    <row r="24" spans="1:17" ht="31.5" thickBot="1" x14ac:dyDescent="0.3">
      <c r="A24" s="335"/>
      <c r="B24" s="337"/>
      <c r="C24" s="3" t="s">
        <v>10</v>
      </c>
      <c r="D24" s="4" t="s">
        <v>11</v>
      </c>
      <c r="E24" s="5" t="s">
        <v>15</v>
      </c>
      <c r="F24" s="6" t="s">
        <v>10</v>
      </c>
      <c r="G24" s="4" t="s">
        <v>13</v>
      </c>
      <c r="H24" s="78" t="s">
        <v>15</v>
      </c>
      <c r="I24" s="3" t="s">
        <v>10</v>
      </c>
      <c r="J24" s="4" t="s">
        <v>11</v>
      </c>
      <c r="K24" s="7" t="s">
        <v>15</v>
      </c>
      <c r="L24" s="3" t="s">
        <v>10</v>
      </c>
      <c r="M24" s="4" t="s">
        <v>37</v>
      </c>
      <c r="N24" s="7" t="s">
        <v>15</v>
      </c>
      <c r="O24" s="79" t="s">
        <v>10</v>
      </c>
      <c r="P24" s="80" t="s">
        <v>17</v>
      </c>
      <c r="Q24" s="9" t="s">
        <v>15</v>
      </c>
    </row>
    <row r="25" spans="1:17" ht="15.75" x14ac:dyDescent="0.25">
      <c r="A25" s="345" t="s">
        <v>19</v>
      </c>
      <c r="B25" s="10" t="s">
        <v>20</v>
      </c>
      <c r="C25" s="81">
        <f>'[1]ITIE 1er trim 2022'!C23</f>
        <v>0.88925809999999994</v>
      </c>
      <c r="D25" s="82"/>
      <c r="E25" s="83"/>
      <c r="F25" s="84">
        <f>'[1]ITIE 2e trim 2022'!C23</f>
        <v>0.91556800000000005</v>
      </c>
      <c r="G25" s="85"/>
      <c r="H25" s="86"/>
      <c r="I25" s="87">
        <f>'[1]ITIE 4 e trim 2022'!C23</f>
        <v>0.98565609999999992</v>
      </c>
      <c r="J25" s="88"/>
      <c r="K25" s="89"/>
      <c r="L25" s="84">
        <f>'[1]ITIE 4e trim 2022'!C23</f>
        <v>0.93802569999999996</v>
      </c>
      <c r="M25" s="90"/>
      <c r="N25" s="91"/>
      <c r="O25" s="21">
        <f>C25+F25+I25+L25</f>
        <v>3.7285078999999999</v>
      </c>
      <c r="P25" s="92"/>
      <c r="Q25" s="93"/>
    </row>
    <row r="26" spans="1:17" ht="15.75" x14ac:dyDescent="0.25">
      <c r="A26" s="345"/>
      <c r="B26" s="24" t="s">
        <v>21</v>
      </c>
      <c r="C26" s="94">
        <f>'[1]ITIE 1er trim 2022'!C24</f>
        <v>9.1187399999999988E-2</v>
      </c>
      <c r="D26" s="95"/>
      <c r="E26" s="96"/>
      <c r="F26" s="84">
        <f>'[1]ITIE 2e trim 2022'!C24</f>
        <v>9.0430300000000005E-2</v>
      </c>
      <c r="G26" s="97"/>
      <c r="H26" s="98"/>
      <c r="I26" s="87">
        <f>'[1]ITIE 4 e trim 2022'!C24</f>
        <v>9.6638600000000005E-2</v>
      </c>
      <c r="J26" s="99"/>
      <c r="K26" s="100"/>
      <c r="L26" s="84">
        <f>'[1]ITIE 4e trim 2022'!C24</f>
        <v>0.10247160000000001</v>
      </c>
      <c r="M26" s="101"/>
      <c r="N26" s="102"/>
      <c r="O26" s="33">
        <f>C26+F26+I26+L26</f>
        <v>0.38072790000000001</v>
      </c>
      <c r="P26" s="34"/>
      <c r="Q26" s="103"/>
    </row>
    <row r="27" spans="1:17" ht="15.75" x14ac:dyDescent="0.25">
      <c r="A27" s="346"/>
      <c r="B27" s="24" t="s">
        <v>22</v>
      </c>
      <c r="C27" s="94">
        <f>'[1]ITIE 1er trim 2022'!C25</f>
        <v>0.54888740000000003</v>
      </c>
      <c r="D27" s="95"/>
      <c r="E27" s="96"/>
      <c r="F27" s="84">
        <f>'[1]ITIE 2e trim 2022'!C25</f>
        <v>0.5485276</v>
      </c>
      <c r="G27" s="97"/>
      <c r="H27" s="98"/>
      <c r="I27" s="87">
        <f>'[1]ITIE 4 e trim 2022'!C25</f>
        <v>0.457233</v>
      </c>
      <c r="J27" s="99"/>
      <c r="K27" s="100"/>
      <c r="L27" s="84">
        <f>'[1]ITIE 4e trim 2022'!C25</f>
        <v>0.4021573</v>
      </c>
      <c r="M27" s="101"/>
      <c r="N27" s="102"/>
      <c r="O27" s="33">
        <f t="shared" ref="O27:O35" si="1">C27+F27+I27+L27</f>
        <v>1.9568053000000001</v>
      </c>
      <c r="P27" s="34"/>
      <c r="Q27" s="103"/>
    </row>
    <row r="28" spans="1:17" ht="15.75" x14ac:dyDescent="0.25">
      <c r="A28" s="347" t="s">
        <v>23</v>
      </c>
      <c r="B28" s="24" t="s">
        <v>24</v>
      </c>
      <c r="C28" s="94">
        <f>'[1]ITIE 1er trim 2022'!C26</f>
        <v>0.37263200000000002</v>
      </c>
      <c r="D28" s="95"/>
      <c r="E28" s="96"/>
      <c r="F28" s="84">
        <f>'[1]ITIE 2e trim 2022'!C26</f>
        <v>0.38437929999999998</v>
      </c>
      <c r="G28" s="97"/>
      <c r="H28" s="98"/>
      <c r="I28" s="87">
        <f>'[1]ITIE 4 e trim 2022'!C26</f>
        <v>0.39963300000000002</v>
      </c>
      <c r="J28" s="99"/>
      <c r="K28" s="100"/>
      <c r="L28" s="84">
        <f>'[1]ITIE 4e trim 2022'!C26</f>
        <v>0.39486179999999999</v>
      </c>
      <c r="M28" s="101"/>
      <c r="N28" s="102"/>
      <c r="O28" s="33">
        <f t="shared" si="1"/>
        <v>1.5515060999999999</v>
      </c>
      <c r="P28" s="34"/>
      <c r="Q28" s="103"/>
    </row>
    <row r="29" spans="1:17" ht="15.75" x14ac:dyDescent="0.25">
      <c r="A29" s="345"/>
      <c r="B29" s="24" t="s">
        <v>25</v>
      </c>
      <c r="C29" s="94">
        <f>'[1]ITIE 1er trim 2022'!C27</f>
        <v>0.164822</v>
      </c>
      <c r="D29" s="95"/>
      <c r="E29" s="96"/>
      <c r="F29" s="84">
        <f>'[1]ITIE 2e trim 2022'!C27</f>
        <v>0.13806589999999999</v>
      </c>
      <c r="G29" s="97"/>
      <c r="H29" s="98"/>
      <c r="I29" s="87">
        <f>'[1]ITIE 4 e trim 2022'!C27</f>
        <v>0.2249968</v>
      </c>
      <c r="J29" s="99"/>
      <c r="K29" s="100"/>
      <c r="L29" s="84">
        <f>'[1]ITIE 4e trim 2022'!C27</f>
        <v>0.19709070000000001</v>
      </c>
      <c r="M29" s="101"/>
      <c r="N29" s="102"/>
      <c r="O29" s="33">
        <f t="shared" si="1"/>
        <v>0.72497539999999994</v>
      </c>
      <c r="P29" s="34"/>
      <c r="Q29" s="103"/>
    </row>
    <row r="30" spans="1:17" ht="15.75" x14ac:dyDescent="0.25">
      <c r="A30" s="348" t="s">
        <v>26</v>
      </c>
      <c r="B30" s="24" t="s">
        <v>27</v>
      </c>
      <c r="C30" s="94">
        <f>'[1]ITIE 1er trim 2022'!C28</f>
        <v>3.1205E-2</v>
      </c>
      <c r="D30" s="95"/>
      <c r="E30" s="96"/>
      <c r="F30" s="84">
        <f>'[1]ITIE 2e trim 2022'!C28</f>
        <v>2.5374000000000001E-2</v>
      </c>
      <c r="G30" s="97"/>
      <c r="H30" s="98"/>
      <c r="I30" s="87">
        <f>'[1]ITIE 4 e trim 2022'!C28</f>
        <v>3.2811E-2</v>
      </c>
      <c r="J30" s="99"/>
      <c r="K30" s="100"/>
      <c r="L30" s="84">
        <f>'[1]ITIE 4e trim 2022'!C28</f>
        <v>3.04275E-2</v>
      </c>
      <c r="M30" s="101"/>
      <c r="N30" s="102"/>
      <c r="O30" s="33">
        <f t="shared" si="1"/>
        <v>0.11981749999999999</v>
      </c>
      <c r="P30" s="34"/>
      <c r="Q30" s="103"/>
    </row>
    <row r="31" spans="1:17" ht="15.75" x14ac:dyDescent="0.25">
      <c r="A31" s="349"/>
      <c r="B31" s="24" t="s">
        <v>28</v>
      </c>
      <c r="C31" s="94">
        <f>'[1]ITIE 1er trim 2022'!C29</f>
        <v>7.627260000000001E-2</v>
      </c>
      <c r="D31" s="95"/>
      <c r="E31" s="96"/>
      <c r="F31" s="84">
        <f>'[1]ITIE 2e trim 2022'!C29</f>
        <v>4.3097400000000001E-2</v>
      </c>
      <c r="G31" s="97"/>
      <c r="H31" s="98"/>
      <c r="I31" s="87">
        <f>'[1]ITIE 4 e trim 2022'!C29</f>
        <v>8.7163500000000005E-2</v>
      </c>
      <c r="J31" s="99"/>
      <c r="K31" s="100"/>
      <c r="L31" s="84">
        <f>'[1]ITIE 4e trim 2022'!C29</f>
        <v>8.3201999999999998E-2</v>
      </c>
      <c r="M31" s="101"/>
      <c r="N31" s="102"/>
      <c r="O31" s="33">
        <f t="shared" si="1"/>
        <v>0.28973550000000003</v>
      </c>
      <c r="P31" s="34"/>
      <c r="Q31" s="103"/>
    </row>
    <row r="32" spans="1:17" ht="15.75" x14ac:dyDescent="0.25">
      <c r="A32" s="349"/>
      <c r="B32" s="24" t="s">
        <v>29</v>
      </c>
      <c r="C32" s="94">
        <f>'[1]ITIE 1er trim 2022'!C30</f>
        <v>0.1817985</v>
      </c>
      <c r="D32" s="95"/>
      <c r="E32" s="96"/>
      <c r="F32" s="84">
        <f>'[1]ITIE 2e trim 2022'!C30</f>
        <v>0.1717603</v>
      </c>
      <c r="G32" s="97"/>
      <c r="H32" s="98"/>
      <c r="I32" s="87">
        <f>'[1]ITIE 4 e trim 2022'!C30</f>
        <v>0.19177549999999999</v>
      </c>
      <c r="J32" s="99"/>
      <c r="K32" s="100"/>
      <c r="L32" s="84">
        <f>'[1]ITIE 4e trim 2022'!C30</f>
        <v>0.19061790000000001</v>
      </c>
      <c r="M32" s="102"/>
      <c r="N32" s="100"/>
      <c r="O32" s="33">
        <f t="shared" si="1"/>
        <v>0.73595219999999995</v>
      </c>
      <c r="P32" s="34"/>
      <c r="Q32" s="103"/>
    </row>
    <row r="33" spans="1:17" ht="15.75" x14ac:dyDescent="0.25">
      <c r="A33" s="350"/>
      <c r="B33" s="24" t="s">
        <v>30</v>
      </c>
      <c r="C33" s="94">
        <f>'[1]ITIE 1er trim 2022'!C31</f>
        <v>0.17684900000000001</v>
      </c>
      <c r="D33" s="104">
        <f>'[1]ITIE 1er trim 2022'!D31</f>
        <v>14.429</v>
      </c>
      <c r="E33" s="105">
        <f>'[1]ITIE 1er trim 2022'!E31</f>
        <v>5.6227499999999999</v>
      </c>
      <c r="F33" s="84">
        <f>'[1]ITIE 2e trim 2022'!C31</f>
        <v>0.21448229999999999</v>
      </c>
      <c r="G33" s="104">
        <f>'[1]ITIE 2e trim 2022'!D31</f>
        <v>14.6388</v>
      </c>
      <c r="H33" s="105">
        <f>'[1]ITIE 2e trim 2022'!E31</f>
        <v>6.2970500000000005</v>
      </c>
      <c r="I33" s="87">
        <f>'[1]ITIE 4 e trim 2022'!C31</f>
        <v>0.11544560000000001</v>
      </c>
      <c r="J33" s="94">
        <f>'[1]ITIE 4 e trim 2022'!D31</f>
        <v>8.4527000000000001</v>
      </c>
      <c r="K33" s="106">
        <f>'[1]ITIE 4 e trim 2022'!E31</f>
        <v>2.975625</v>
      </c>
      <c r="L33" s="84">
        <f>'[1]ITIE 4e trim 2022'!C31</f>
        <v>0.20463579999999998</v>
      </c>
      <c r="M33" s="107">
        <f>'[1]ITIE 4e trim 2022'!D31</f>
        <v>16.238799999999998</v>
      </c>
      <c r="N33" s="106">
        <f>'[1]ITIE 4e trim 2022'!E31</f>
        <v>6.4515750000000001</v>
      </c>
      <c r="O33" s="33">
        <f t="shared" si="1"/>
        <v>0.7114126999999999</v>
      </c>
      <c r="P33" s="44">
        <f>D33+G33+J33+M33</f>
        <v>53.759299999999996</v>
      </c>
      <c r="Q33" s="45">
        <f>E33+H33+K33+N33</f>
        <v>21.347000000000001</v>
      </c>
    </row>
    <row r="34" spans="1:17" ht="30" x14ac:dyDescent="0.25">
      <c r="A34" s="46" t="s">
        <v>31</v>
      </c>
      <c r="B34" s="108" t="s">
        <v>32</v>
      </c>
      <c r="C34" s="94">
        <f>'[1]ITIE 1er trim 2022'!C32</f>
        <v>4.0109999999999998E-3</v>
      </c>
      <c r="D34" s="104">
        <f>'[1]ITIE 1er trim 2022'!D32</f>
        <v>0.43410000000000004</v>
      </c>
      <c r="E34" s="109"/>
      <c r="F34" s="84">
        <f>'[1]ITIE 2e trim 2022'!C32</f>
        <v>4.1076000000000003E-3</v>
      </c>
      <c r="G34" s="104">
        <f>'[1]ITIE 2e trim 2022'!D32</f>
        <v>0.44580000000000003</v>
      </c>
      <c r="H34" s="109"/>
      <c r="I34" s="87">
        <f>'[1]ITIE 4 e trim 2022'!C32</f>
        <v>3.4494999999999999E-3</v>
      </c>
      <c r="J34" s="94">
        <f>'[1]ITIE 4 e trim 2022'!D32</f>
        <v>0.44619999999999999</v>
      </c>
      <c r="K34" s="110"/>
      <c r="L34" s="84">
        <f>'[1]ITIE 4e trim 2022'!C32</f>
        <v>3.3763E-3</v>
      </c>
      <c r="M34" s="107">
        <f>'[1]ITIE 4e trim 2022'!D32</f>
        <v>0.47939999999999999</v>
      </c>
      <c r="N34" s="100"/>
      <c r="O34" s="33">
        <f t="shared" si="1"/>
        <v>1.49444E-2</v>
      </c>
      <c r="P34" s="44">
        <f>D34+G34+J34+M34</f>
        <v>1.8055000000000001</v>
      </c>
      <c r="Q34" s="49"/>
    </row>
    <row r="35" spans="1:17" ht="16.5" thickBot="1" x14ac:dyDescent="0.3">
      <c r="A35" s="50" t="s">
        <v>33</v>
      </c>
      <c r="B35" s="111" t="s">
        <v>34</v>
      </c>
      <c r="C35" s="94">
        <f>'[1]ITIE 1er trim 2022'!C33</f>
        <v>0</v>
      </c>
      <c r="D35" s="112"/>
      <c r="E35" s="113"/>
      <c r="F35" s="84">
        <f>'[1]ITIE 2e trim 2022'!C33</f>
        <v>0</v>
      </c>
      <c r="G35" s="112"/>
      <c r="H35" s="113"/>
      <c r="I35" s="87">
        <f>'[1]ITIE 4 e trim 2022'!C33</f>
        <v>0</v>
      </c>
      <c r="J35" s="114"/>
      <c r="K35" s="115"/>
      <c r="L35" s="84">
        <f>'[1]ITIE 4e trim 2022'!C33</f>
        <v>0</v>
      </c>
      <c r="M35" s="116"/>
      <c r="N35" s="117"/>
      <c r="O35" s="33">
        <f t="shared" si="1"/>
        <v>0</v>
      </c>
      <c r="P35" s="118"/>
      <c r="Q35" s="119"/>
    </row>
    <row r="36" spans="1:17" ht="16.5" thickBot="1" x14ac:dyDescent="0.3">
      <c r="A36" s="351" t="s">
        <v>35</v>
      </c>
      <c r="B36" s="352"/>
      <c r="C36" s="120">
        <f>SUM(C25:C35)</f>
        <v>2.5369229999999998</v>
      </c>
      <c r="D36" s="120">
        <f>SUM(D25:D35)</f>
        <v>14.863100000000001</v>
      </c>
      <c r="E36" s="121">
        <f>SUM(E25:E35)</f>
        <v>5.6227499999999999</v>
      </c>
      <c r="F36" s="122">
        <f>SUM(F25:F35)</f>
        <v>2.5357927</v>
      </c>
      <c r="G36" s="122">
        <f>SUM(G33:G34)</f>
        <v>15.0846</v>
      </c>
      <c r="H36" s="121">
        <f>SUM(H25:H35)</f>
        <v>6.2970500000000005</v>
      </c>
      <c r="I36" s="120">
        <f>SUM(I25:I35)</f>
        <v>2.5948026</v>
      </c>
      <c r="J36" s="120">
        <f>SUM(J33:J34)</f>
        <v>8.8988999999999994</v>
      </c>
      <c r="K36" s="123">
        <f>SUM(K33)</f>
        <v>2.975625</v>
      </c>
      <c r="L36" s="120">
        <f>SUM(L25:L35)</f>
        <v>2.5468666000000004</v>
      </c>
      <c r="M36" s="124">
        <f>SUM(M33:M34)</f>
        <v>16.718199999999996</v>
      </c>
      <c r="N36" s="123">
        <f>SUM(N25:N35)</f>
        <v>6.4515750000000001</v>
      </c>
      <c r="O36" s="70">
        <f>SUM(O25:O35)</f>
        <v>10.214384899999999</v>
      </c>
      <c r="P36" s="125">
        <f>P33+P34</f>
        <v>55.564799999999998</v>
      </c>
      <c r="Q36" s="126">
        <f>SUM(Q33)</f>
        <v>21.347000000000001</v>
      </c>
    </row>
    <row r="37" spans="1:17" ht="15.75" x14ac:dyDescent="0.25">
      <c r="A37" s="127"/>
      <c r="B37" s="127"/>
      <c r="C37" s="128"/>
      <c r="D37" s="128"/>
      <c r="E37" s="128"/>
      <c r="F37" s="129"/>
      <c r="G37" s="129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ht="15.75" x14ac:dyDescent="0.25">
      <c r="A38" s="130"/>
      <c r="B38" s="131"/>
      <c r="C38" s="128"/>
      <c r="D38" s="128"/>
      <c r="E38" s="128"/>
      <c r="F38" s="129"/>
      <c r="G38" s="129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ht="15.75" x14ac:dyDescent="0.25">
      <c r="A39" s="132"/>
      <c r="B39" s="127"/>
      <c r="C39" s="133"/>
      <c r="D39" s="133"/>
      <c r="E39" s="133"/>
      <c r="F39" s="133"/>
      <c r="G39" s="133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ht="26.25" x14ac:dyDescent="0.25">
      <c r="A40" s="360" t="s">
        <v>38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</row>
    <row r="41" spans="1:17" ht="20.25" x14ac:dyDescent="0.3">
      <c r="A41" s="333" t="s">
        <v>39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</row>
    <row r="42" spans="1:17" ht="16.5" thickBot="1" x14ac:dyDescent="0.3">
      <c r="A42" s="135"/>
      <c r="B42" s="74"/>
      <c r="C42" s="74"/>
      <c r="D42" s="7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1:17" ht="48" thickBot="1" x14ac:dyDescent="0.3">
      <c r="A43" s="75"/>
      <c r="B43" s="136"/>
      <c r="C43" s="75"/>
      <c r="D43" s="75"/>
      <c r="E43" s="358" t="s">
        <v>40</v>
      </c>
      <c r="F43" s="359"/>
      <c r="G43" s="137" t="s">
        <v>41</v>
      </c>
      <c r="H43" s="137" t="s">
        <v>42</v>
      </c>
      <c r="I43" s="137" t="s">
        <v>43</v>
      </c>
      <c r="J43" s="137" t="s">
        <v>44</v>
      </c>
      <c r="K43" s="138" t="s">
        <v>45</v>
      </c>
      <c r="L43" s="75"/>
      <c r="M43" s="75"/>
      <c r="N43" s="75"/>
      <c r="O43" s="139"/>
      <c r="P43" s="140"/>
      <c r="Q43" s="74"/>
    </row>
    <row r="44" spans="1:17" ht="15.75" x14ac:dyDescent="0.25">
      <c r="A44" s="75"/>
      <c r="B44" s="75"/>
      <c r="C44" s="75"/>
      <c r="D44" s="75"/>
      <c r="E44" s="361" t="s">
        <v>46</v>
      </c>
      <c r="F44" s="362"/>
      <c r="G44" s="141">
        <f>'[1]ITIE 1er trim 2022'!A42</f>
        <v>4.5548150000000005</v>
      </c>
      <c r="H44" s="141">
        <f>'[1]ITIE 1er trim 2022'!B42</f>
        <v>101.3993</v>
      </c>
      <c r="I44" s="141">
        <f>'[1]ITIE 1er trim 2022'!C42</f>
        <v>461.85505262950005</v>
      </c>
      <c r="J44" s="141">
        <f>'[1]ITIE 1er trim 2022'!D42</f>
        <v>585.04200000000003</v>
      </c>
      <c r="K44" s="142">
        <f>'[1]ITIE 1er trim 2022'!E42</f>
        <v>270.20460370046794</v>
      </c>
      <c r="L44" s="75"/>
      <c r="M44" s="75"/>
      <c r="N44" s="143"/>
      <c r="O44" s="144"/>
      <c r="P44" s="144"/>
      <c r="Q44" s="74"/>
    </row>
    <row r="45" spans="1:17" ht="15.75" x14ac:dyDescent="0.25">
      <c r="A45" s="75"/>
      <c r="B45" s="75"/>
      <c r="C45" s="75"/>
      <c r="D45" s="75"/>
      <c r="E45" s="363" t="s">
        <v>47</v>
      </c>
      <c r="F45" s="364"/>
      <c r="G45" s="141">
        <f>'[1]ITIE 2e trim 2022'!A42</f>
        <v>2.5008310000000002</v>
      </c>
      <c r="H45" s="141">
        <f>'[1]ITIE 2e trim 2022'!B42</f>
        <v>119.4954</v>
      </c>
      <c r="I45" s="141">
        <f>'[1]ITIE 2e trim 2022'!C42</f>
        <v>298.83780067740003</v>
      </c>
      <c r="J45" s="141">
        <f>'[1]ITIE 2e trim 2022'!D42</f>
        <v>621.27300000000002</v>
      </c>
      <c r="K45" s="145">
        <f>'[1]ITIE 2e trim 2022'!E42</f>
        <v>185.65985694025034</v>
      </c>
      <c r="L45" s="75"/>
      <c r="M45" s="75"/>
      <c r="N45" s="75"/>
      <c r="O45" s="144"/>
      <c r="P45" s="144"/>
      <c r="Q45" s="74"/>
    </row>
    <row r="46" spans="1:17" ht="15.75" x14ac:dyDescent="0.25">
      <c r="A46" s="75"/>
      <c r="B46" s="75"/>
      <c r="C46" s="75"/>
      <c r="D46" s="75"/>
      <c r="E46" s="363" t="s">
        <v>48</v>
      </c>
      <c r="F46" s="364"/>
      <c r="G46" s="141">
        <f>'[1]ITIE 4 e trim 2022'!A42</f>
        <v>4.1153799999999991</v>
      </c>
      <c r="H46" s="141">
        <f>'[1]ITIE 4 e trim 2022'!B42</f>
        <v>100.0887</v>
      </c>
      <c r="I46" s="141">
        <f>'[1]ITIE 4 e trim 2022'!C42</f>
        <v>411.90303420599992</v>
      </c>
      <c r="J46" s="146">
        <f>'[1]ITIE 4 e trim 2022'!D42</f>
        <v>651.23599999999999</v>
      </c>
      <c r="K46" s="147">
        <f>'[1]ITIE 4 e trim 2022'!E42</f>
        <v>268.24608438417857</v>
      </c>
      <c r="L46" s="75"/>
      <c r="M46" s="75"/>
      <c r="N46" s="75"/>
      <c r="O46" s="148"/>
      <c r="P46" s="148"/>
      <c r="Q46" s="74"/>
    </row>
    <row r="47" spans="1:17" ht="16.5" thickBot="1" x14ac:dyDescent="0.3">
      <c r="A47" s="75"/>
      <c r="B47" s="75"/>
      <c r="C47" s="75"/>
      <c r="D47" s="75"/>
      <c r="E47" s="354" t="s">
        <v>49</v>
      </c>
      <c r="F47" s="355"/>
      <c r="G47" s="146">
        <f>'[1]ITIE 4e trim 2022'!A42</f>
        <v>4.06182</v>
      </c>
      <c r="H47" s="146">
        <f>'[1]ITIE 4e trim 2022'!B42</f>
        <v>88.146199999999993</v>
      </c>
      <c r="I47" s="146">
        <f>'[1]ITIE 4e trim 2022'!C42</f>
        <v>358.03399808399996</v>
      </c>
      <c r="J47" s="146">
        <f>'[1]ITIE 4e trim 2022'!D42</f>
        <v>647.53399999999999</v>
      </c>
      <c r="K47" s="149">
        <f>'[1]ITIE 4e trim 2022'!E42</f>
        <v>231.83918691532483</v>
      </c>
      <c r="L47" s="136"/>
      <c r="M47" s="143"/>
      <c r="N47" s="75"/>
      <c r="O47" s="150"/>
      <c r="P47" s="150"/>
      <c r="Q47" s="74"/>
    </row>
    <row r="48" spans="1:17" ht="16.5" thickBot="1" x14ac:dyDescent="0.3">
      <c r="A48" s="75"/>
      <c r="B48" s="75"/>
      <c r="C48" s="75"/>
      <c r="D48" s="75"/>
      <c r="E48" s="351" t="s">
        <v>35</v>
      </c>
      <c r="F48" s="356"/>
      <c r="G48" s="151">
        <f>SUM(G44:G47)</f>
        <v>15.232846000000002</v>
      </c>
      <c r="H48" s="152">
        <v>0</v>
      </c>
      <c r="I48" s="151">
        <f>SUM(I44:I47)</f>
        <v>1530.6298855968998</v>
      </c>
      <c r="J48" s="152">
        <v>0</v>
      </c>
      <c r="K48" s="153">
        <f>SUM(K44:K47)</f>
        <v>955.94973194022168</v>
      </c>
      <c r="L48" s="75"/>
      <c r="M48" s="75"/>
      <c r="N48" s="75"/>
      <c r="O48" s="154"/>
      <c r="P48" s="154"/>
      <c r="Q48" s="74"/>
    </row>
    <row r="49" spans="1:17" ht="15.75" x14ac:dyDescent="0.25">
      <c r="A49" s="75"/>
      <c r="B49" s="75"/>
      <c r="C49" s="75"/>
      <c r="D49" s="75"/>
      <c r="E49" s="75"/>
      <c r="F49" s="75"/>
      <c r="G49" s="75"/>
      <c r="H49" s="154"/>
      <c r="I49" s="75"/>
      <c r="J49" s="75"/>
      <c r="K49" s="154"/>
      <c r="L49" s="75"/>
      <c r="M49" s="75"/>
      <c r="N49" s="75"/>
      <c r="O49" s="154"/>
      <c r="P49" s="154"/>
      <c r="Q49" s="74"/>
    </row>
    <row r="50" spans="1:17" ht="20.25" x14ac:dyDescent="0.3">
      <c r="A50" s="333" t="s">
        <v>50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</row>
    <row r="51" spans="1:17" ht="20.25" thickBot="1" x14ac:dyDescent="0.35">
      <c r="A51" s="357" t="s">
        <v>51</v>
      </c>
      <c r="B51" s="357"/>
      <c r="C51" s="357"/>
      <c r="D51" s="357"/>
      <c r="E51" s="357"/>
      <c r="F51" s="357"/>
      <c r="G51" s="75"/>
      <c r="H51" s="75"/>
      <c r="I51" s="357" t="s">
        <v>52</v>
      </c>
      <c r="J51" s="357"/>
      <c r="K51" s="357"/>
      <c r="L51" s="357"/>
      <c r="M51" s="357"/>
      <c r="N51" s="357"/>
      <c r="O51" s="357"/>
      <c r="P51" s="75"/>
      <c r="Q51" s="75"/>
    </row>
    <row r="52" spans="1:17" ht="35.25" thickBot="1" x14ac:dyDescent="0.3">
      <c r="A52" s="155" t="s">
        <v>40</v>
      </c>
      <c r="B52" s="137" t="s">
        <v>53</v>
      </c>
      <c r="C52" s="137" t="s">
        <v>54</v>
      </c>
      <c r="D52" s="137" t="s">
        <v>45</v>
      </c>
      <c r="E52" s="137" t="s">
        <v>55</v>
      </c>
      <c r="F52" s="156" t="s">
        <v>56</v>
      </c>
      <c r="G52" s="74"/>
      <c r="H52" s="75"/>
      <c r="I52" s="358" t="s">
        <v>40</v>
      </c>
      <c r="J52" s="359"/>
      <c r="K52" s="137" t="s">
        <v>57</v>
      </c>
      <c r="L52" s="137" t="s">
        <v>54</v>
      </c>
      <c r="M52" s="137" t="s">
        <v>45</v>
      </c>
      <c r="N52" s="137" t="s">
        <v>58</v>
      </c>
      <c r="O52" s="156" t="s">
        <v>43</v>
      </c>
      <c r="P52" s="140"/>
    </row>
    <row r="53" spans="1:17" ht="18.75" x14ac:dyDescent="0.25">
      <c r="A53" s="158" t="s">
        <v>46</v>
      </c>
      <c r="B53" s="159">
        <f>'[1]ITIE 1er trim 2022'!A46</f>
        <v>0.83760000000000001</v>
      </c>
      <c r="C53" s="159">
        <f>'[1]ITIE 1er trim 2022'!B46</f>
        <v>1429.1990000000001</v>
      </c>
      <c r="D53" s="159">
        <f>'[1]ITIE 1er trim 2022'!C46</f>
        <v>1.1970970824</v>
      </c>
      <c r="E53" s="159">
        <f>'[1]ITIE 1er trim 2022'!D46</f>
        <v>585.04200000000003</v>
      </c>
      <c r="F53" s="160">
        <f>'[1]ITIE 1er trim 2022'!E46</f>
        <v>2.046172894253746</v>
      </c>
      <c r="G53" s="74"/>
      <c r="H53" s="75"/>
      <c r="I53" s="361" t="s">
        <v>46</v>
      </c>
      <c r="J53" s="362"/>
      <c r="K53" s="159">
        <f>'[1]ITIE 1er trim 2022'!A50</f>
        <v>3.1017969999999999</v>
      </c>
      <c r="L53" s="159">
        <f>'[1]ITIE 1er trim 2022'!B50</f>
        <v>1563.4739999999999</v>
      </c>
      <c r="M53" s="159">
        <f>'[1]ITIE 1er trim 2022'!C50</f>
        <v>4.8495789627779997</v>
      </c>
      <c r="N53" s="159">
        <f>'[1]ITIE 1er trim 2022'!D50</f>
        <v>585.04200000000003</v>
      </c>
      <c r="O53" s="160">
        <f>'[1]ITIE 1er trim 2022'!E50</f>
        <v>8.2892834408093758</v>
      </c>
      <c r="P53" s="144"/>
    </row>
    <row r="54" spans="1:17" ht="18.75" x14ac:dyDescent="0.25">
      <c r="A54" s="161" t="s">
        <v>47</v>
      </c>
      <c r="B54" s="146">
        <f>'[1]ITIE 2e trim 2022'!A46</f>
        <v>0.76476200000000005</v>
      </c>
      <c r="C54" s="146">
        <f>'[1]ITIE 2e trim 2022'!B46</f>
        <v>1429.1991</v>
      </c>
      <c r="D54" s="146">
        <f>'[1]ITIE 2e trim 2022'!C46</f>
        <v>1.0929971621142001</v>
      </c>
      <c r="E54" s="146">
        <f>'[1]ITIE 2e trim 2022'!D46</f>
        <v>621.27300000000002</v>
      </c>
      <c r="F54" s="147">
        <f>'[1]ITIE 2e trim 2022'!E46</f>
        <v>1.759286436259422</v>
      </c>
      <c r="G54" s="74"/>
      <c r="H54" s="75"/>
      <c r="I54" s="363" t="s">
        <v>47</v>
      </c>
      <c r="J54" s="364"/>
      <c r="K54" s="146">
        <f>'[1]ITIE 2e trim 2022'!A50</f>
        <v>2.849078</v>
      </c>
      <c r="L54" s="146">
        <f>'[1]ITIE 2e trim 2022'!B50</f>
        <v>1563.4735000000001</v>
      </c>
      <c r="M54" s="146">
        <f>'[1]ITIE 2e trim 2022'!C50</f>
        <v>4.4544579524330006</v>
      </c>
      <c r="N54" s="146">
        <f>'[1]ITIE 2e trim 2022'!D50</f>
        <v>621.27300000000002</v>
      </c>
      <c r="O54" s="147">
        <f>'[1]ITIE 2e trim 2022'!E50</f>
        <v>7.1698882012142811</v>
      </c>
      <c r="P54" s="148"/>
    </row>
    <row r="55" spans="1:17" ht="18.75" x14ac:dyDescent="0.25">
      <c r="A55" s="161" t="s">
        <v>48</v>
      </c>
      <c r="B55" s="146">
        <f>'[1]ITIE 4 e trim 2022'!A46</f>
        <v>0.71765699999999999</v>
      </c>
      <c r="C55" s="146">
        <f>'[1]ITIE 4 e trim 2022'!B46</f>
        <v>1587.528</v>
      </c>
      <c r="D55" s="146">
        <f>'[1]ITIE 4 e trim 2022'!C46</f>
        <v>1.139300581896</v>
      </c>
      <c r="E55" s="146">
        <f>'[1]ITIE 4 e trim 2022'!D46</f>
        <v>651.23599999999999</v>
      </c>
      <c r="F55" s="147">
        <f>'[1]ITIE 4 e trim 2022'!E46</f>
        <v>1.7494434919076955</v>
      </c>
      <c r="G55" s="74"/>
      <c r="H55" s="75"/>
      <c r="I55" s="363" t="s">
        <v>48</v>
      </c>
      <c r="J55" s="364"/>
      <c r="K55" s="146">
        <f>'[1]ITIE 4 e trim 2022'!A50</f>
        <v>2.6836630000000001</v>
      </c>
      <c r="L55" s="146">
        <f>'[1]ITIE 4 e trim 2022'!B50</f>
        <v>1736.673</v>
      </c>
      <c r="M55" s="146">
        <f>'[1]ITIE 4 e trim 2022'!C50</f>
        <v>4.6606450731989995</v>
      </c>
      <c r="N55" s="146">
        <f>'[1]ITIE 4 e trim 2022'!D50</f>
        <v>651.23599999999999</v>
      </c>
      <c r="O55" s="147">
        <f>'[1]ITIE 4 e trim 2022'!E50</f>
        <v>7.1566146115985596</v>
      </c>
      <c r="P55" s="148"/>
    </row>
    <row r="56" spans="1:17" ht="19.5" thickBot="1" x14ac:dyDescent="0.3">
      <c r="A56" s="162" t="s">
        <v>49</v>
      </c>
      <c r="B56" s="146">
        <f>'[1]ITIE 4e trim 2022'!A46</f>
        <v>0.84156399999999998</v>
      </c>
      <c r="C56" s="146">
        <f>'[1]ITIE 4e trim 2022'!B46</f>
        <v>1532.7750000000001</v>
      </c>
      <c r="D56" s="146">
        <f>'[1]ITIE 4e trim 2022'!C46</f>
        <v>1.2899282600999999</v>
      </c>
      <c r="E56" s="146">
        <f>'[1]ITIE 4e trim 2022'!D46</f>
        <v>647.53399999999999</v>
      </c>
      <c r="F56" s="149">
        <f>'[1]ITIE 4e trim 2022'!E46</f>
        <v>1.9920625945510197</v>
      </c>
      <c r="G56" s="74"/>
      <c r="H56" s="75"/>
      <c r="I56" s="354" t="s">
        <v>49</v>
      </c>
      <c r="J56" s="355"/>
      <c r="K56" s="146">
        <f>'[1]ITIE 4e trim 2022'!A50</f>
        <v>3.1203949999999998</v>
      </c>
      <c r="L56" s="146">
        <f>'[1]ITIE 4e trim 2022'!B50</f>
        <v>1676.7570000000001</v>
      </c>
      <c r="M56" s="146">
        <f>'[1]ITIE 4e trim 2022'!C50</f>
        <v>5.2321441590150002</v>
      </c>
      <c r="N56" s="146">
        <f>'[1]ITIE 4e trim 2022'!D50</f>
        <v>647.53399999999999</v>
      </c>
      <c r="O56" s="149">
        <f>'[1]ITIE 4e trim 2022'!E50</f>
        <v>8.0801072360910791</v>
      </c>
      <c r="P56" s="150"/>
    </row>
    <row r="57" spans="1:17" ht="16.5" thickBot="1" x14ac:dyDescent="0.3">
      <c r="A57" s="163" t="s">
        <v>35</v>
      </c>
      <c r="B57" s="151">
        <f>SUM(B53:B56)</f>
        <v>3.1615830000000003</v>
      </c>
      <c r="C57" s="152">
        <v>0</v>
      </c>
      <c r="D57" s="151">
        <f>SUM(D53:D56)</f>
        <v>4.7193230865102</v>
      </c>
      <c r="E57" s="152">
        <v>0</v>
      </c>
      <c r="F57" s="164">
        <f>SUM(F53:F56)</f>
        <v>7.5469654169718829</v>
      </c>
      <c r="G57" s="74"/>
      <c r="H57" s="75"/>
      <c r="I57" s="351" t="s">
        <v>35</v>
      </c>
      <c r="J57" s="356"/>
      <c r="K57" s="151">
        <f>SUM(K53:K56)</f>
        <v>11.754932999999999</v>
      </c>
      <c r="L57" s="152">
        <v>0</v>
      </c>
      <c r="M57" s="151">
        <f>SUM(M53:M56)</f>
        <v>19.196826147425</v>
      </c>
      <c r="N57" s="152">
        <v>0</v>
      </c>
      <c r="O57" s="164">
        <f>SUM(O53:O56)</f>
        <v>30.695893489713299</v>
      </c>
      <c r="P57" s="144"/>
    </row>
    <row r="58" spans="1:17" ht="19.5" x14ac:dyDescent="0.3">
      <c r="A58" s="165"/>
      <c r="B58" s="165"/>
      <c r="C58" s="165"/>
      <c r="D58" s="165"/>
      <c r="E58" s="165"/>
      <c r="F58" s="165"/>
      <c r="G58" s="166"/>
      <c r="H58" s="166"/>
      <c r="I58" s="166"/>
      <c r="J58" s="166"/>
      <c r="K58" s="166"/>
      <c r="L58" s="167"/>
      <c r="M58" s="167"/>
      <c r="N58" s="167"/>
      <c r="O58" s="144"/>
      <c r="P58" s="144"/>
    </row>
    <row r="59" spans="1:17" ht="20.25" thickBot="1" x14ac:dyDescent="0.35">
      <c r="A59" s="75"/>
      <c r="B59" s="75"/>
      <c r="C59" s="75"/>
      <c r="D59" s="75"/>
      <c r="E59" s="357" t="s">
        <v>59</v>
      </c>
      <c r="F59" s="357"/>
      <c r="G59" s="357"/>
      <c r="H59" s="357"/>
      <c r="I59" s="357"/>
      <c r="J59" s="357"/>
      <c r="K59" s="357"/>
      <c r="L59" s="75"/>
      <c r="M59" s="168"/>
      <c r="N59" s="167"/>
      <c r="O59" s="144"/>
      <c r="P59" s="144"/>
    </row>
    <row r="60" spans="1:17" ht="31.5" thickBot="1" x14ac:dyDescent="0.3">
      <c r="A60" s="75"/>
      <c r="B60" s="75"/>
      <c r="C60" s="168"/>
      <c r="D60" s="75"/>
      <c r="E60" s="358" t="s">
        <v>40</v>
      </c>
      <c r="F60" s="359"/>
      <c r="G60" s="137" t="s">
        <v>57</v>
      </c>
      <c r="H60" s="137" t="s">
        <v>60</v>
      </c>
      <c r="I60" s="137" t="s">
        <v>45</v>
      </c>
      <c r="J60" s="137" t="s">
        <v>58</v>
      </c>
      <c r="K60" s="156" t="s">
        <v>43</v>
      </c>
      <c r="L60" s="75"/>
      <c r="M60" s="75"/>
      <c r="N60" s="75"/>
      <c r="O60" s="144"/>
      <c r="P60" s="144"/>
    </row>
    <row r="61" spans="1:17" ht="15.75" x14ac:dyDescent="0.25">
      <c r="A61" s="75"/>
      <c r="B61" s="75"/>
      <c r="C61" s="75"/>
      <c r="D61" s="75"/>
      <c r="E61" s="363" t="s">
        <v>46</v>
      </c>
      <c r="F61" s="364"/>
      <c r="G61" s="169">
        <f>'[1]ITIE 1er trim 2022'!A54</f>
        <v>4.6551499999999999</v>
      </c>
      <c r="H61" s="169">
        <f>'[1]ITIE 1er trim 2022'!B54</f>
        <v>12.084199999999999</v>
      </c>
      <c r="I61" s="169">
        <f>'[1]ITIE 1er trim 2022'!C54</f>
        <v>32.910814381622465</v>
      </c>
      <c r="J61" s="169">
        <f>'[1]ITIE 1er trim 2022'!D54</f>
        <v>585.04200000000003</v>
      </c>
      <c r="K61" s="170">
        <f>'[1]ITIE 1er trim 2022'!E54</f>
        <v>56.253763629999995</v>
      </c>
      <c r="L61" s="75"/>
      <c r="M61" s="75"/>
      <c r="N61" s="75"/>
      <c r="O61" s="144"/>
      <c r="P61" s="144"/>
    </row>
    <row r="62" spans="1:17" ht="15.75" x14ac:dyDescent="0.25">
      <c r="A62" s="75"/>
      <c r="B62" s="75"/>
      <c r="C62" s="75"/>
      <c r="D62" s="75"/>
      <c r="E62" s="363" t="s">
        <v>47</v>
      </c>
      <c r="F62" s="364"/>
      <c r="G62" s="146">
        <f>'[1]ITIE 2e trim 2022'!A54</f>
        <v>4.8025525</v>
      </c>
      <c r="H62" s="146">
        <f>'[1]ITIE 2e trim 2022'!B54</f>
        <v>14.7438</v>
      </c>
      <c r="I62" s="146">
        <f>'[1]ITIE 2e trim 2022'!C54</f>
        <v>43.991020023718519</v>
      </c>
      <c r="J62" s="146">
        <f>'[1]ITIE 2e trim 2022'!D54</f>
        <v>621.27300000000002</v>
      </c>
      <c r="K62" s="147">
        <f>'[1]ITIE 2e trim 2022'!E54</f>
        <v>70.807873549500002</v>
      </c>
      <c r="L62" s="75"/>
      <c r="M62" s="75"/>
      <c r="N62" s="75"/>
      <c r="O62" s="144"/>
      <c r="P62" s="144"/>
    </row>
    <row r="63" spans="1:17" ht="15.75" x14ac:dyDescent="0.25">
      <c r="A63" s="75"/>
      <c r="B63" s="75"/>
      <c r="C63" s="75"/>
      <c r="D63" s="75"/>
      <c r="E63" s="363" t="s">
        <v>48</v>
      </c>
      <c r="F63" s="364"/>
      <c r="G63" s="146">
        <f>'[1]ITIE 4 e trim 2022'!A54</f>
        <v>2.7830625000000002</v>
      </c>
      <c r="H63" s="146">
        <f>'[1]ITIE 4 e trim 2022'!B54</f>
        <v>17.887799999999999</v>
      </c>
      <c r="I63" s="146">
        <f>'[1]ITIE 4 e trim 2022'!C54</f>
        <v>32.420394123493949</v>
      </c>
      <c r="J63" s="146">
        <f>'[1]ITIE 4 e trim 2022'!D54</f>
        <v>651.23599999999999</v>
      </c>
      <c r="K63" s="147">
        <f>'[1]ITIE 4 e trim 2022'!E54</f>
        <v>49.782865387500003</v>
      </c>
      <c r="L63" s="75"/>
      <c r="M63" s="168"/>
      <c r="N63" s="75"/>
      <c r="O63" s="144"/>
      <c r="P63" s="144"/>
    </row>
    <row r="64" spans="1:17" ht="16.5" thickBot="1" x14ac:dyDescent="0.3">
      <c r="A64" s="75"/>
      <c r="B64" s="75"/>
      <c r="C64" s="75"/>
      <c r="D64" s="75"/>
      <c r="E64" s="354" t="s">
        <v>49</v>
      </c>
      <c r="F64" s="355"/>
      <c r="G64" s="171">
        <f>'[1]ITIE 4e trim 2022'!A54</f>
        <v>5.2018890000000004</v>
      </c>
      <c r="H64" s="171">
        <f>'[1]ITIE 4e trim 2022'!B54</f>
        <v>15.3469</v>
      </c>
      <c r="I64" s="171">
        <f>'[1]ITIE 4e trim 2022'!C54</f>
        <v>51.694497833019746</v>
      </c>
      <c r="J64" s="171">
        <f>'[1]ITIE 4e trim 2022'!D54</f>
        <v>647.53399999999999</v>
      </c>
      <c r="K64" s="172">
        <f>'[1]ITIE 4e trim 2022'!E54</f>
        <v>79.832870294100005</v>
      </c>
      <c r="L64" s="75"/>
      <c r="M64" s="173" t="s">
        <v>61</v>
      </c>
      <c r="N64" s="75"/>
      <c r="O64" s="144"/>
      <c r="P64" s="144"/>
    </row>
    <row r="65" spans="1:17" ht="16.5" thickBot="1" x14ac:dyDescent="0.3">
      <c r="A65" s="75"/>
      <c r="B65" s="75"/>
      <c r="C65" s="75"/>
      <c r="D65" s="75"/>
      <c r="E65" s="351" t="s">
        <v>35</v>
      </c>
      <c r="F65" s="356"/>
      <c r="G65" s="151">
        <f>SUM(G61:G64)</f>
        <v>17.442654000000001</v>
      </c>
      <c r="H65" s="152">
        <v>0</v>
      </c>
      <c r="I65" s="151">
        <f>SUM(I61:I64)</f>
        <v>161.01672636185469</v>
      </c>
      <c r="J65" s="152">
        <v>0</v>
      </c>
      <c r="K65" s="174">
        <f>SUM(K61:K64)</f>
        <v>256.67737286110003</v>
      </c>
      <c r="L65" s="75"/>
      <c r="M65" s="75"/>
      <c r="N65" s="75"/>
      <c r="O65" s="144"/>
      <c r="P65" s="144"/>
    </row>
    <row r="66" spans="1:17" ht="19.5" x14ac:dyDescent="0.3">
      <c r="A66" s="175"/>
      <c r="B66" s="175"/>
      <c r="C66" s="175"/>
      <c r="D66" s="175"/>
      <c r="E66" s="175"/>
      <c r="F66" s="175"/>
      <c r="G66" s="175"/>
      <c r="H66" s="175"/>
      <c r="I66" s="75"/>
      <c r="J66" s="166"/>
      <c r="K66" s="166"/>
      <c r="L66" s="167"/>
      <c r="M66" s="167"/>
      <c r="N66" s="167"/>
      <c r="O66" s="144"/>
      <c r="P66" s="144"/>
    </row>
    <row r="67" spans="1:17" ht="20.25" x14ac:dyDescent="0.3">
      <c r="A67" s="333" t="s">
        <v>62</v>
      </c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</row>
    <row r="68" spans="1:17" ht="20.25" thickBot="1" x14ac:dyDescent="0.35">
      <c r="A68" s="357" t="s">
        <v>63</v>
      </c>
      <c r="B68" s="357"/>
      <c r="C68" s="357"/>
      <c r="D68" s="357"/>
      <c r="E68" s="357"/>
      <c r="F68" s="357"/>
      <c r="G68" s="175"/>
      <c r="H68" s="175"/>
      <c r="I68" s="357" t="s">
        <v>64</v>
      </c>
      <c r="J68" s="357"/>
      <c r="K68" s="357"/>
      <c r="L68" s="357"/>
      <c r="M68" s="357"/>
      <c r="N68" s="357"/>
      <c r="O68" s="357"/>
      <c r="P68" s="144"/>
    </row>
    <row r="69" spans="1:17" ht="35.25" thickBot="1" x14ac:dyDescent="0.35">
      <c r="A69" s="176" t="s">
        <v>40</v>
      </c>
      <c r="B69" s="137" t="s">
        <v>65</v>
      </c>
      <c r="C69" s="137" t="s">
        <v>66</v>
      </c>
      <c r="D69" s="137" t="s">
        <v>45</v>
      </c>
      <c r="E69" s="137" t="s">
        <v>58</v>
      </c>
      <c r="F69" s="156" t="s">
        <v>43</v>
      </c>
      <c r="G69" s="175"/>
      <c r="H69" s="175"/>
      <c r="I69" s="358" t="s">
        <v>40</v>
      </c>
      <c r="J69" s="359"/>
      <c r="K69" s="137" t="s">
        <v>65</v>
      </c>
      <c r="L69" s="137" t="s">
        <v>66</v>
      </c>
      <c r="M69" s="137" t="s">
        <v>45</v>
      </c>
      <c r="N69" s="137" t="s">
        <v>58</v>
      </c>
      <c r="O69" s="156" t="s">
        <v>43</v>
      </c>
      <c r="P69" s="144"/>
    </row>
    <row r="70" spans="1:17" ht="19.5" x14ac:dyDescent="0.3">
      <c r="A70" s="177" t="s">
        <v>46</v>
      </c>
      <c r="B70" s="159">
        <f>'[1]ITIE 1er trim 2022'!A58</f>
        <v>2.070897</v>
      </c>
      <c r="C70" s="159">
        <f>'[1]ITIE 1er trim 2022'!B58</f>
        <v>281780.71000000002</v>
      </c>
      <c r="D70" s="159">
        <f>'[1]ITIE 1er trim 2022'!C58</f>
        <v>0.58353882699686999</v>
      </c>
      <c r="E70" s="159">
        <f>'[1]ITIE 1er trim 2022'!D58</f>
        <v>585.04200000000003</v>
      </c>
      <c r="F70" s="160">
        <f>'[1]ITIE 1er trim 2022'!E58</f>
        <v>0.99743065796450503</v>
      </c>
      <c r="G70" s="178"/>
      <c r="H70" s="175"/>
      <c r="I70" s="361" t="s">
        <v>46</v>
      </c>
      <c r="J70" s="362"/>
      <c r="K70" s="179">
        <f>'[1]ITIE 1er trim 2022'!A62</f>
        <v>7.2033800000000001</v>
      </c>
      <c r="L70" s="159">
        <f>'[1]ITIE 1er trim 2022'!B62</f>
        <v>383371.85</v>
      </c>
      <c r="M70" s="179">
        <f>'[1]ITIE 1er trim 2022'!C62</f>
        <v>2.7615731168529996</v>
      </c>
      <c r="N70" s="179">
        <f>'[1]ITIE 1er trim 2022'!D62</f>
        <v>585.04200000000003</v>
      </c>
      <c r="O70" s="180">
        <f>'[1]ITIE 1er trim 2022'!E62</f>
        <v>4.7202989133310078</v>
      </c>
      <c r="P70" s="144"/>
    </row>
    <row r="71" spans="1:17" ht="19.5" x14ac:dyDescent="0.3">
      <c r="A71" s="181" t="s">
        <v>47</v>
      </c>
      <c r="B71" s="146">
        <f>'[1]ITIE 2e trim 2022'!A58</f>
        <v>2.3194029999999999</v>
      </c>
      <c r="C71" s="146">
        <f>'[1]ITIE 2e trim 2022'!B58</f>
        <v>281780.71000000002</v>
      </c>
      <c r="D71" s="146">
        <f>'[1]ITIE 2e trim 2022'!C58</f>
        <v>0.65356302411612999</v>
      </c>
      <c r="E71" s="146">
        <f>'[1]ITIE 2e trim 2022'!D58</f>
        <v>621.27300000000002</v>
      </c>
      <c r="F71" s="147">
        <f>'[1]ITIE 2e trim 2022'!E58</f>
        <v>1.0519739697622945</v>
      </c>
      <c r="G71" s="175"/>
      <c r="H71" s="175"/>
      <c r="I71" s="363" t="s">
        <v>47</v>
      </c>
      <c r="J71" s="364"/>
      <c r="K71" s="146">
        <f>'[1]ITIE 2e trim 2022'!A62</f>
        <v>8.4847710000000003</v>
      </c>
      <c r="L71" s="146">
        <f>'[1]ITIE 2e trim 2022'!B62</f>
        <v>383371.85</v>
      </c>
      <c r="M71" s="146">
        <f>'[1]ITIE 2e trim 2022'!C62</f>
        <v>3.2528223550963498</v>
      </c>
      <c r="N71" s="146">
        <f>'[1]ITIE 2e trim 2022'!D62</f>
        <v>621.27300000000002</v>
      </c>
      <c r="O71" s="147">
        <f>'[1]ITIE 2e trim 2022'!E62</f>
        <v>5.2357375181222254</v>
      </c>
      <c r="P71" s="144"/>
    </row>
    <row r="72" spans="1:17" ht="19.5" x14ac:dyDescent="0.3">
      <c r="A72" s="181" t="s">
        <v>48</v>
      </c>
      <c r="B72" s="146">
        <f>'[1]ITIE 4 e trim 2022'!A58</f>
        <v>1.0960110000000001</v>
      </c>
      <c r="C72" s="146">
        <f>'[1]ITIE 4 e trim 2022'!B58</f>
        <v>281780.71000000002</v>
      </c>
      <c r="D72" s="146">
        <f>'[1]ITIE 4 e trim 2022'!C58</f>
        <v>0.30883475774781005</v>
      </c>
      <c r="E72" s="146">
        <f>'[1]ITIE 4 e trim 2022'!D58</f>
        <v>651.23599999999999</v>
      </c>
      <c r="F72" s="147">
        <f>'[1]ITIE 4 e trim 2022'!E58</f>
        <v>0.47422863255073439</v>
      </c>
      <c r="G72" s="178"/>
      <c r="H72" s="175"/>
      <c r="I72" s="363" t="s">
        <v>48</v>
      </c>
      <c r="J72" s="364"/>
      <c r="K72" s="146">
        <f>'[1]ITIE 4 e trim 2022'!A62</f>
        <v>4.0894680000000001</v>
      </c>
      <c r="L72" s="146">
        <f>'[1]ITIE 4 e trim 2022'!B62</f>
        <v>383371.85</v>
      </c>
      <c r="M72" s="146">
        <f>'[1]ITIE 4 e trim 2022'!C62</f>
        <v>1.5677869126757999</v>
      </c>
      <c r="N72" s="146">
        <f>'[1]ITIE 4 e trim 2022'!D62</f>
        <v>651.23599999999999</v>
      </c>
      <c r="O72" s="147">
        <f>'[1]ITIE 4 e trim 2022'!E62</f>
        <v>2.4074020979733919</v>
      </c>
      <c r="P72" s="144"/>
    </row>
    <row r="73" spans="1:17" ht="20.25" thickBot="1" x14ac:dyDescent="0.35">
      <c r="A73" s="182" t="s">
        <v>49</v>
      </c>
      <c r="B73" s="146">
        <f>'[1]ITIE 4e trim 2022'!A58</f>
        <v>2.7495620000000001</v>
      </c>
      <c r="C73" s="146">
        <f>'[1]ITIE 4e trim 2022'!B58</f>
        <v>281780.71000000002</v>
      </c>
      <c r="D73" s="146">
        <f>'[1]ITIE 4e trim 2022'!C58</f>
        <v>0.77477353254902004</v>
      </c>
      <c r="E73" s="146">
        <f>'[1]ITIE 4e trim 2022'!D58</f>
        <v>647.53399999999999</v>
      </c>
      <c r="F73" s="147">
        <f>'[1]ITIE 4e trim 2022'!E58</f>
        <v>1.196498612503776</v>
      </c>
      <c r="G73" s="183"/>
      <c r="H73" s="175"/>
      <c r="I73" s="354" t="s">
        <v>49</v>
      </c>
      <c r="J73" s="355"/>
      <c r="K73" s="146">
        <f>'[1]ITIE 4e trim 2022'!A62</f>
        <v>8.9003110000000003</v>
      </c>
      <c r="L73" s="146">
        <f>'[1]ITIE 4e trim 2022'!B62</f>
        <v>383371.85</v>
      </c>
      <c r="M73" s="146">
        <f>'[1]ITIE 4e trim 2022'!C62</f>
        <v>3.4121286936453497</v>
      </c>
      <c r="N73" s="146">
        <f>'[1]ITIE 4e trim 2022'!D62</f>
        <v>647.53399999999999</v>
      </c>
      <c r="O73" s="149">
        <f>'[1]ITIE 4e trim 2022'!E62</f>
        <v>5.2694201287428148</v>
      </c>
      <c r="P73" s="144"/>
    </row>
    <row r="74" spans="1:17" ht="20.25" thickBot="1" x14ac:dyDescent="0.35">
      <c r="A74" s="184" t="s">
        <v>35</v>
      </c>
      <c r="B74" s="151">
        <f>SUM(B70:B73)</f>
        <v>8.2358729999999998</v>
      </c>
      <c r="C74" s="152">
        <v>0</v>
      </c>
      <c r="D74" s="151">
        <f>SUM(D70:D73)</f>
        <v>2.3207101414098301</v>
      </c>
      <c r="E74" s="152">
        <v>0</v>
      </c>
      <c r="F74" s="164">
        <f>SUM(F70:F73)</f>
        <v>3.7201318727813097</v>
      </c>
      <c r="G74" s="175"/>
      <c r="H74" s="175"/>
      <c r="I74" s="351" t="s">
        <v>35</v>
      </c>
      <c r="J74" s="356"/>
      <c r="K74" s="151">
        <f>SUM(K70:K73)</f>
        <v>28.677930000000003</v>
      </c>
      <c r="L74" s="152">
        <v>0</v>
      </c>
      <c r="M74" s="151">
        <f>SUM(M70:M73)</f>
        <v>10.994311078270499</v>
      </c>
      <c r="N74" s="152">
        <v>0</v>
      </c>
      <c r="O74" s="164">
        <f>SUM(O70:O73)</f>
        <v>17.63285865816944</v>
      </c>
      <c r="P74" s="144"/>
    </row>
    <row r="75" spans="1:17" ht="19.5" x14ac:dyDescent="0.3">
      <c r="A75" s="75"/>
      <c r="B75" s="75"/>
      <c r="C75" s="75"/>
      <c r="D75" s="75"/>
      <c r="E75" s="75"/>
      <c r="F75" s="75"/>
      <c r="G75" s="175"/>
      <c r="H75" s="175"/>
      <c r="I75" s="166"/>
      <c r="J75" s="166"/>
      <c r="K75" s="166"/>
      <c r="L75" s="167"/>
      <c r="M75" s="167"/>
      <c r="N75" s="167"/>
      <c r="O75" s="144"/>
      <c r="P75" s="144"/>
    </row>
    <row r="76" spans="1:17" ht="19.5" x14ac:dyDescent="0.3">
      <c r="A76" s="75"/>
      <c r="B76" s="75"/>
      <c r="C76" s="75"/>
      <c r="D76" s="75"/>
      <c r="E76" s="75"/>
      <c r="F76" s="75"/>
      <c r="G76" s="175"/>
      <c r="H76" s="175"/>
      <c r="I76" s="166"/>
      <c r="J76" s="166"/>
      <c r="K76" s="166"/>
      <c r="L76" s="167"/>
      <c r="M76" s="167"/>
      <c r="N76" s="167"/>
      <c r="O76" s="144"/>
      <c r="P76" s="144"/>
    </row>
    <row r="77" spans="1:17" ht="19.5" x14ac:dyDescent="0.3">
      <c r="A77" s="75"/>
      <c r="B77" s="75"/>
      <c r="C77" s="75"/>
      <c r="D77" s="75"/>
      <c r="E77" s="75"/>
      <c r="F77" s="75"/>
      <c r="G77" s="175"/>
      <c r="H77" s="175"/>
      <c r="I77" s="166"/>
      <c r="J77" s="166"/>
      <c r="K77" s="166"/>
      <c r="L77" s="167"/>
      <c r="M77" s="167"/>
      <c r="N77" s="167"/>
      <c r="O77" s="144"/>
      <c r="P77" s="144"/>
    </row>
    <row r="78" spans="1:17" ht="20.25" x14ac:dyDescent="0.3">
      <c r="A78" s="333" t="s">
        <v>67</v>
      </c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</row>
    <row r="79" spans="1:17" ht="20.25" thickBot="1" x14ac:dyDescent="0.35">
      <c r="A79" s="75"/>
      <c r="B79" s="75"/>
      <c r="C79" s="75"/>
      <c r="D79" s="75"/>
      <c r="E79" s="75"/>
      <c r="F79" s="75"/>
      <c r="G79" s="365" t="s">
        <v>68</v>
      </c>
      <c r="H79" s="365"/>
      <c r="I79" s="365"/>
      <c r="J79" s="365"/>
      <c r="K79" s="166"/>
      <c r="L79" s="167"/>
      <c r="M79" s="167"/>
      <c r="N79" s="167"/>
      <c r="O79" s="144"/>
      <c r="P79" s="144"/>
    </row>
    <row r="80" spans="1:17" ht="20.25" thickBot="1" x14ac:dyDescent="0.35">
      <c r="A80" s="75"/>
      <c r="B80" s="75"/>
      <c r="C80" s="75"/>
      <c r="D80" s="75"/>
      <c r="E80" s="75"/>
      <c r="F80" s="75"/>
      <c r="G80" s="366" t="s">
        <v>40</v>
      </c>
      <c r="H80" s="367"/>
      <c r="I80" s="368" t="s">
        <v>69</v>
      </c>
      <c r="J80" s="369"/>
      <c r="K80" s="166"/>
      <c r="L80" s="167"/>
      <c r="M80" s="167"/>
      <c r="N80" s="167"/>
      <c r="O80" s="144"/>
      <c r="P80" s="144"/>
    </row>
    <row r="81" spans="1:17" ht="19.5" x14ac:dyDescent="0.3">
      <c r="A81" s="75"/>
      <c r="B81" s="75"/>
      <c r="C81" s="75"/>
      <c r="D81" s="75"/>
      <c r="E81" s="75"/>
      <c r="F81" s="75"/>
      <c r="G81" s="375" t="s">
        <v>46</v>
      </c>
      <c r="H81" s="376"/>
      <c r="I81" s="377">
        <f>'[1]ITIE 1er trim 2022'!D97</f>
        <v>0.30749242199999999</v>
      </c>
      <c r="J81" s="378"/>
      <c r="K81" s="166"/>
      <c r="L81" s="167"/>
      <c r="M81" s="167"/>
      <c r="N81" s="167"/>
      <c r="O81" s="144"/>
      <c r="P81" s="144"/>
    </row>
    <row r="82" spans="1:17" ht="19.5" x14ac:dyDescent="0.3">
      <c r="A82" s="75"/>
      <c r="B82" s="75"/>
      <c r="C82" s="75"/>
      <c r="D82" s="75"/>
      <c r="E82" s="75"/>
      <c r="F82" s="75"/>
      <c r="G82" s="379" t="s">
        <v>47</v>
      </c>
      <c r="H82" s="380"/>
      <c r="I82" s="381">
        <f>'[1]ITIE 2e trim 2022'!D97</f>
        <v>0.8717849418555299</v>
      </c>
      <c r="J82" s="382"/>
      <c r="K82" s="166"/>
      <c r="L82" s="167"/>
      <c r="M82" s="167"/>
      <c r="N82" s="167"/>
      <c r="O82" s="144"/>
      <c r="P82" s="144"/>
    </row>
    <row r="83" spans="1:17" ht="19.5" x14ac:dyDescent="0.3">
      <c r="A83" s="75"/>
      <c r="B83" s="75"/>
      <c r="C83" s="75"/>
      <c r="D83" s="75"/>
      <c r="E83" s="75"/>
      <c r="F83" s="75"/>
      <c r="G83" s="379" t="s">
        <v>48</v>
      </c>
      <c r="H83" s="380"/>
      <c r="I83" s="185"/>
      <c r="J83" s="186">
        <f>'[1]ITIE 4 e trim 2022'!D97</f>
        <v>15.724480431900879</v>
      </c>
      <c r="K83" s="166"/>
      <c r="L83" s="167"/>
      <c r="M83" s="167"/>
      <c r="N83" s="167"/>
      <c r="O83" s="144"/>
      <c r="P83" s="144"/>
    </row>
    <row r="84" spans="1:17" ht="20.25" thickBot="1" x14ac:dyDescent="0.35">
      <c r="A84" s="75"/>
      <c r="B84" s="75"/>
      <c r="C84" s="75"/>
      <c r="D84" s="75"/>
      <c r="E84" s="75"/>
      <c r="F84" s="75"/>
      <c r="G84" s="383" t="s">
        <v>49</v>
      </c>
      <c r="H84" s="384"/>
      <c r="I84" s="381">
        <f>'[1]ITIE 4e trim 2022'!D97</f>
        <v>0.69692342200000001</v>
      </c>
      <c r="J84" s="382"/>
      <c r="K84" s="166"/>
      <c r="L84" s="167"/>
      <c r="M84" s="167"/>
      <c r="N84" s="167"/>
      <c r="O84" s="144"/>
      <c r="P84" s="144"/>
    </row>
    <row r="85" spans="1:17" ht="20.25" thickBot="1" x14ac:dyDescent="0.35">
      <c r="A85" s="75"/>
      <c r="B85" s="75"/>
      <c r="C85" s="75"/>
      <c r="D85" s="75"/>
      <c r="E85" s="75"/>
      <c r="F85" s="75"/>
      <c r="G85" s="370" t="s">
        <v>35</v>
      </c>
      <c r="H85" s="371"/>
      <c r="I85" s="372">
        <f>SUM(I81:J84)</f>
        <v>17.60068121775641</v>
      </c>
      <c r="J85" s="373"/>
      <c r="K85" s="166"/>
      <c r="L85" s="167"/>
      <c r="M85" s="167"/>
      <c r="N85" s="167"/>
      <c r="O85" s="144"/>
      <c r="P85" s="144"/>
    </row>
    <row r="86" spans="1:17" ht="19.5" x14ac:dyDescent="0.3">
      <c r="A86" s="75"/>
      <c r="B86" s="75"/>
      <c r="C86" s="75"/>
      <c r="D86" s="75"/>
      <c r="E86" s="75"/>
      <c r="F86" s="75"/>
      <c r="G86" s="175"/>
      <c r="H86" s="175"/>
      <c r="I86" s="166"/>
      <c r="J86" s="166"/>
      <c r="K86" s="166"/>
      <c r="L86" s="167"/>
      <c r="M86" s="167"/>
      <c r="N86" s="167"/>
      <c r="O86" s="144"/>
      <c r="P86" s="144"/>
    </row>
    <row r="87" spans="1:17" ht="26.25" x14ac:dyDescent="0.25">
      <c r="A87" s="360" t="s">
        <v>70</v>
      </c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</row>
    <row r="88" spans="1:17" ht="19.5" x14ac:dyDescent="0.3">
      <c r="A88" s="75"/>
      <c r="B88" s="166"/>
      <c r="C88" s="166"/>
      <c r="D88" s="166"/>
      <c r="E88" s="166"/>
      <c r="F88" s="166"/>
      <c r="G88" s="175"/>
      <c r="H88" s="175"/>
      <c r="I88" s="166"/>
      <c r="J88" s="166"/>
      <c r="K88" s="166"/>
      <c r="L88" s="167"/>
      <c r="M88" s="167"/>
      <c r="N88" s="167"/>
      <c r="O88" s="144"/>
      <c r="P88" s="144"/>
    </row>
    <row r="89" spans="1:17" ht="20.25" x14ac:dyDescent="0.25">
      <c r="A89" s="374" t="s">
        <v>71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</row>
    <row r="90" spans="1:17" ht="20.25" thickBot="1" x14ac:dyDescent="0.35">
      <c r="A90" s="135"/>
      <c r="B90" s="74"/>
      <c r="C90" s="74"/>
      <c r="D90" s="74"/>
      <c r="E90" s="166"/>
      <c r="F90" s="166"/>
      <c r="G90" s="166"/>
      <c r="H90" s="166"/>
      <c r="I90" s="166"/>
      <c r="J90" s="166"/>
      <c r="K90" s="166"/>
      <c r="L90" s="167"/>
      <c r="M90" s="167"/>
      <c r="N90" s="167"/>
      <c r="O90" s="144"/>
      <c r="P90" s="144"/>
    </row>
    <row r="91" spans="1:17" ht="48" thickBot="1" x14ac:dyDescent="0.3">
      <c r="A91" s="75"/>
      <c r="B91" s="75"/>
      <c r="C91" s="75"/>
      <c r="D91" s="75"/>
      <c r="E91" s="358" t="s">
        <v>40</v>
      </c>
      <c r="F91" s="359"/>
      <c r="G91" s="137" t="s">
        <v>41</v>
      </c>
      <c r="H91" s="137" t="s">
        <v>42</v>
      </c>
      <c r="I91" s="137" t="s">
        <v>43</v>
      </c>
      <c r="J91" s="137" t="s">
        <v>44</v>
      </c>
      <c r="K91" s="138" t="s">
        <v>45</v>
      </c>
      <c r="L91" s="167"/>
      <c r="M91" s="167"/>
      <c r="N91" s="167"/>
      <c r="O91" s="144"/>
      <c r="P91" s="144"/>
    </row>
    <row r="92" spans="1:17" ht="15.75" x14ac:dyDescent="0.25">
      <c r="A92" s="75"/>
      <c r="B92" s="75"/>
      <c r="C92" s="75"/>
      <c r="D92" s="75"/>
      <c r="E92" s="361" t="s">
        <v>46</v>
      </c>
      <c r="F92" s="362"/>
      <c r="G92" s="159">
        <f>'[1]ITIE 1er trim 2022'!A68</f>
        <v>1.5028060000000001</v>
      </c>
      <c r="H92" s="159">
        <f>'[1]ITIE 1er trim 2022'!B68</f>
        <v>98.007900000000006</v>
      </c>
      <c r="I92" s="159">
        <f>'[1]ITIE 1er trim 2022'!C68</f>
        <v>147.28686016740002</v>
      </c>
      <c r="J92" s="159">
        <f>'[1]ITIE 1er trim 2022'!D68</f>
        <v>579.68100000000004</v>
      </c>
      <c r="K92" s="160">
        <f>'[1]ITIE 1er trim 2022'!E68</f>
        <v>85.379394388698628</v>
      </c>
      <c r="L92" s="167"/>
      <c r="M92" s="167"/>
      <c r="N92" s="167"/>
      <c r="O92" s="144"/>
      <c r="P92" s="144"/>
    </row>
    <row r="93" spans="1:17" ht="15.75" x14ac:dyDescent="0.25">
      <c r="A93" s="75"/>
      <c r="B93" s="75"/>
      <c r="C93" s="75"/>
      <c r="D93" s="75"/>
      <c r="E93" s="363" t="s">
        <v>47</v>
      </c>
      <c r="F93" s="364"/>
      <c r="G93" s="146">
        <f>'[1]ITIE 2e trim 2022'!A68</f>
        <v>3.231725</v>
      </c>
      <c r="H93" s="146">
        <f>'[1]ITIE 2e trim 2022'!B68</f>
        <v>108.7302</v>
      </c>
      <c r="I93" s="146">
        <f>'[1]ITIE 2e trim 2022'!C68</f>
        <v>351.386105595</v>
      </c>
      <c r="J93" s="146">
        <f>'[1]ITIE 2e trim 2022'!D68</f>
        <v>613.52</v>
      </c>
      <c r="K93" s="147">
        <f>'[1]ITIE 2e trim 2022'!E68</f>
        <v>215.58240350464442</v>
      </c>
      <c r="L93" s="167"/>
      <c r="M93" s="167"/>
      <c r="N93" s="167"/>
      <c r="O93" s="144"/>
      <c r="P93" s="144"/>
    </row>
    <row r="94" spans="1:17" ht="15.75" x14ac:dyDescent="0.25">
      <c r="A94" s="75"/>
      <c r="B94" s="75"/>
      <c r="C94" s="75"/>
      <c r="D94" s="75"/>
      <c r="E94" s="363" t="s">
        <v>48</v>
      </c>
      <c r="F94" s="364"/>
      <c r="G94" s="146">
        <f>'[1]ITIE 4 e trim 2022'!A68</f>
        <v>2.1697470000000001</v>
      </c>
      <c r="H94" s="146">
        <f>'[1]ITIE 4 e trim 2022'!B68</f>
        <v>98.988299999999995</v>
      </c>
      <c r="I94" s="146">
        <f>'[1]ITIE 4 e trim 2022'!C68</f>
        <v>214.7795669601</v>
      </c>
      <c r="J94" s="146">
        <f>'[1]ITIE 4 e trim 2022'!D68</f>
        <v>647.72500000000002</v>
      </c>
      <c r="K94" s="147">
        <f>'[1]ITIE 4 e trim 2022'!E68</f>
        <v>139.11809500923079</v>
      </c>
      <c r="L94" s="167"/>
      <c r="M94" s="167"/>
      <c r="N94" s="167"/>
      <c r="O94" s="144"/>
      <c r="P94" s="144"/>
    </row>
    <row r="95" spans="1:17" ht="16.5" thickBot="1" x14ac:dyDescent="0.3">
      <c r="A95" s="75"/>
      <c r="B95" s="75"/>
      <c r="C95" s="75"/>
      <c r="D95" s="75"/>
      <c r="E95" s="354" t="s">
        <v>49</v>
      </c>
      <c r="F95" s="355"/>
      <c r="G95" s="146">
        <f>'[1]ITIE 4e trim 2022'!A68</f>
        <v>3.123834</v>
      </c>
      <c r="H95" s="146">
        <f>'[1]ITIE 4e trim 2022'!B68</f>
        <v>81.805400000000006</v>
      </c>
      <c r="I95" s="146">
        <f>'[1]ITIE 4e trim 2022'!C68</f>
        <v>255.54648990360002</v>
      </c>
      <c r="J95" s="146">
        <f>'[1]ITIE 4e trim 2022'!D68</f>
        <v>640.29</v>
      </c>
      <c r="K95" s="149">
        <f>'[1]ITIE 4e trim 2022'!E68</f>
        <v>163.62386202037604</v>
      </c>
      <c r="L95" s="167"/>
      <c r="M95" s="167"/>
      <c r="N95" s="167"/>
      <c r="O95" s="144"/>
      <c r="P95" s="144"/>
    </row>
    <row r="96" spans="1:17" ht="16.5" thickBot="1" x14ac:dyDescent="0.3">
      <c r="A96" s="75"/>
      <c r="B96" s="75"/>
      <c r="C96" s="75"/>
      <c r="D96" s="75"/>
      <c r="E96" s="351" t="s">
        <v>35</v>
      </c>
      <c r="F96" s="356"/>
      <c r="G96" s="151">
        <f>SUM(G92:G95)</f>
        <v>10.028112</v>
      </c>
      <c r="H96" s="152">
        <v>0</v>
      </c>
      <c r="I96" s="151">
        <f>SUM(I92:I95)</f>
        <v>968.9990226261001</v>
      </c>
      <c r="J96" s="152">
        <v>0</v>
      </c>
      <c r="K96" s="164">
        <f>SUM(K92:K95)</f>
        <v>603.70375492294988</v>
      </c>
      <c r="L96" s="167"/>
      <c r="M96" s="167"/>
      <c r="N96" s="167"/>
      <c r="O96" s="144"/>
      <c r="P96" s="144"/>
    </row>
    <row r="97" spans="1:17" ht="15.75" x14ac:dyDescent="0.25">
      <c r="A97" s="75"/>
      <c r="B97" s="75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44"/>
      <c r="P97" s="144"/>
    </row>
    <row r="98" spans="1:17" ht="20.25" x14ac:dyDescent="0.25">
      <c r="A98" s="374" t="s">
        <v>72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4"/>
    </row>
    <row r="99" spans="1:17" ht="20.25" thickBot="1" x14ac:dyDescent="0.35">
      <c r="A99" s="357" t="s">
        <v>51</v>
      </c>
      <c r="B99" s="357"/>
      <c r="C99" s="357"/>
      <c r="D99" s="357"/>
      <c r="E99" s="357"/>
      <c r="F99" s="357"/>
      <c r="G99" s="175"/>
      <c r="H99" s="175"/>
      <c r="I99" s="357" t="s">
        <v>73</v>
      </c>
      <c r="J99" s="357"/>
      <c r="K99" s="357"/>
      <c r="L99" s="357"/>
      <c r="M99" s="357"/>
      <c r="N99" s="357"/>
      <c r="O99" s="357"/>
      <c r="P99" s="144"/>
    </row>
    <row r="100" spans="1:17" ht="35.25" thickBot="1" x14ac:dyDescent="0.35">
      <c r="A100" s="187" t="s">
        <v>40</v>
      </c>
      <c r="B100" s="188" t="s">
        <v>57</v>
      </c>
      <c r="C100" s="188" t="s">
        <v>54</v>
      </c>
      <c r="D100" s="188" t="s">
        <v>74</v>
      </c>
      <c r="E100" s="188" t="s">
        <v>58</v>
      </c>
      <c r="F100" s="189" t="s">
        <v>43</v>
      </c>
      <c r="G100" s="178"/>
      <c r="H100" s="175"/>
      <c r="I100" s="366" t="s">
        <v>40</v>
      </c>
      <c r="J100" s="367"/>
      <c r="K100" s="188" t="s">
        <v>57</v>
      </c>
      <c r="L100" s="188" t="s">
        <v>75</v>
      </c>
      <c r="M100" s="188" t="s">
        <v>74</v>
      </c>
      <c r="N100" s="188" t="s">
        <v>58</v>
      </c>
      <c r="O100" s="189" t="s">
        <v>43</v>
      </c>
      <c r="P100" s="144"/>
    </row>
    <row r="101" spans="1:17" ht="19.5" x14ac:dyDescent="0.3">
      <c r="A101" s="190" t="s">
        <v>46</v>
      </c>
      <c r="B101" s="191">
        <f>'[1]ITIE 1er trim 2022'!A72</f>
        <v>2.1944361990950227</v>
      </c>
      <c r="C101" s="191">
        <f>'[1]ITIE 1er trim 2022'!B72</f>
        <v>1429.1990000000001</v>
      </c>
      <c r="D101" s="191">
        <f>'[1]ITIE 1er trim 2022'!C72</f>
        <v>3.1362860213104078</v>
      </c>
      <c r="E101" s="191">
        <f>'[1]ITIE 1er trim 2022'!D72</f>
        <v>585.04200000000003</v>
      </c>
      <c r="F101" s="192">
        <f>'[1]ITIE 1er trim 2022'!E72</f>
        <v>5.3607878089272356</v>
      </c>
      <c r="G101" s="175"/>
      <c r="H101" s="175"/>
      <c r="I101" s="375" t="s">
        <v>46</v>
      </c>
      <c r="J101" s="376"/>
      <c r="K101" s="193">
        <f>'[1]ITIE 1er trim 2022'!A76</f>
        <v>13.965450000000001</v>
      </c>
      <c r="L101" s="193">
        <f>'[1]ITIE 1er trim 2022'!B76</f>
        <v>12.084199999999999</v>
      </c>
      <c r="M101" s="193">
        <f>'[1]ITIE 1er trim 2022'!C76</f>
        <v>97.827713864406093</v>
      </c>
      <c r="N101" s="193">
        <f>'[1]ITIE 1er trim 2022'!D76</f>
        <v>579.68100000000004</v>
      </c>
      <c r="O101" s="194">
        <f>'[1]ITIE 1er trim 2022'!E76</f>
        <v>168.76129089</v>
      </c>
      <c r="P101" s="144"/>
    </row>
    <row r="102" spans="1:17" ht="19.5" x14ac:dyDescent="0.3">
      <c r="A102" s="195" t="s">
        <v>47</v>
      </c>
      <c r="B102" s="146">
        <f>'[1]ITIE 2e trim 2022'!A72</f>
        <v>2.0036069999999997</v>
      </c>
      <c r="C102" s="146">
        <f>'[1]ITIE 2e trim 2022'!B72</f>
        <v>1429.1991</v>
      </c>
      <c r="D102" s="146">
        <f>'[1]ITIE 2e trim 2022'!C72</f>
        <v>2.8635533211536996</v>
      </c>
      <c r="E102" s="146">
        <f>'[1]ITIE 2e trim 2022'!D72</f>
        <v>621.27300000000002</v>
      </c>
      <c r="F102" s="196">
        <f>'[1]ITIE 2e trim 2022'!E72</f>
        <v>4.6091707206875228</v>
      </c>
      <c r="G102" s="175"/>
      <c r="H102" s="175"/>
      <c r="I102" s="379" t="s">
        <v>47</v>
      </c>
      <c r="J102" s="380"/>
      <c r="K102" s="197">
        <f>'[1]ITIE 2e trim 2022'!A76</f>
        <v>14.407657499999999</v>
      </c>
      <c r="L102" s="197">
        <f>'[1]ITIE 2e trim 2022'!B76</f>
        <v>14.7438</v>
      </c>
      <c r="M102" s="197">
        <f>'[1]ITIE 2e trim 2022'!C76</f>
        <v>130.32613974026771</v>
      </c>
      <c r="N102" s="197">
        <f>'[1]ITIE 2e trim 2022'!D76</f>
        <v>613.52</v>
      </c>
      <c r="O102" s="198">
        <f>'[1]ITIE 2e trim 2022'!E76</f>
        <v>212.42362064849999</v>
      </c>
      <c r="P102" s="144"/>
    </row>
    <row r="103" spans="1:17" ht="19.5" x14ac:dyDescent="0.3">
      <c r="A103" s="195" t="s">
        <v>48</v>
      </c>
      <c r="B103" s="146">
        <f>'[1]ITIE 4 e trim 2022'!A72</f>
        <v>1.8801960000000002</v>
      </c>
      <c r="C103" s="146">
        <f>'[1]ITIE 4 e trim 2022'!B72</f>
        <v>1587.528</v>
      </c>
      <c r="D103" s="146">
        <f>'[1]ITIE 4 e trim 2022'!C72</f>
        <v>2.9848637954880006</v>
      </c>
      <c r="E103" s="146">
        <f>'[1]ITIE 4 e trim 2022'!D72</f>
        <v>651.23599999999999</v>
      </c>
      <c r="F103" s="196">
        <f>'[1]ITIE 4 e trim 2022'!E72</f>
        <v>4.5833826684765588</v>
      </c>
      <c r="G103" s="175"/>
      <c r="H103" s="175"/>
      <c r="I103" s="379" t="s">
        <v>48</v>
      </c>
      <c r="J103" s="380"/>
      <c r="K103" s="197">
        <f>'[1]ITIE 4 e trim 2022'!A76</f>
        <v>8.3491875000000011</v>
      </c>
      <c r="L103" s="197">
        <f>'[1]ITIE 4 e trim 2022'!B76</f>
        <v>17.887799999999999</v>
      </c>
      <c r="M103" s="197">
        <f>'[1]ITIE 4 e trim 2022'!C76</f>
        <v>96.736819449355323</v>
      </c>
      <c r="N103" s="197">
        <f>'[1]ITIE 4 e trim 2022'!D76</f>
        <v>647.72500000000002</v>
      </c>
      <c r="O103" s="198">
        <f>'[1]ITIE 4 e trim 2022'!E76</f>
        <v>149.3485961625</v>
      </c>
      <c r="P103" s="144"/>
    </row>
    <row r="104" spans="1:17" ht="20.25" thickBot="1" x14ac:dyDescent="0.35">
      <c r="A104" s="199" t="s">
        <v>49</v>
      </c>
      <c r="B104" s="146">
        <f>'[1]ITIE 4e trim 2022'!A72</f>
        <v>2.2048209999999999</v>
      </c>
      <c r="C104" s="146">
        <f>'[1]ITIE 4e trim 2022'!B72</f>
        <v>1532.7750000000001</v>
      </c>
      <c r="D104" s="146">
        <f>'[1]ITIE 4e trim 2022'!C72</f>
        <v>3.3794945082750001</v>
      </c>
      <c r="E104" s="146">
        <f>'[1]ITIE 4e trim 2022'!D72</f>
        <v>647.53399999999999</v>
      </c>
      <c r="F104" s="196">
        <f>'[1]ITIE 4e trim 2022'!E72</f>
        <v>5.2190224888191201</v>
      </c>
      <c r="G104" s="183" t="s">
        <v>61</v>
      </c>
      <c r="H104" s="175"/>
      <c r="I104" s="383" t="s">
        <v>49</v>
      </c>
      <c r="J104" s="384"/>
      <c r="K104" s="197">
        <f>'[1]ITIE 4e trim 2022'!A76</f>
        <v>15.605667</v>
      </c>
      <c r="L104" s="197">
        <f>'[1]ITIE 4e trim 2022'!B76</f>
        <v>15.3469</v>
      </c>
      <c r="M104" s="197">
        <f>'[1]ITIE 4e trim 2022'!C76</f>
        <v>153.34856556182785</v>
      </c>
      <c r="N104" s="197">
        <f>'[1]ITIE 4e trim 2022'!D76</f>
        <v>640.29</v>
      </c>
      <c r="O104" s="200">
        <f>'[1]ITIE 4e trim 2022'!E76</f>
        <v>239.4986108823</v>
      </c>
      <c r="P104" s="144"/>
    </row>
    <row r="105" spans="1:17" ht="20.25" thickBot="1" x14ac:dyDescent="0.35">
      <c r="A105" s="201" t="s">
        <v>35</v>
      </c>
      <c r="B105" s="151">
        <f>SUM(B101:B104)</f>
        <v>8.2830601990950221</v>
      </c>
      <c r="C105" s="152">
        <v>0</v>
      </c>
      <c r="D105" s="151">
        <f>SUM(D101:D104)</f>
        <v>12.364197646227108</v>
      </c>
      <c r="E105" s="152">
        <v>0</v>
      </c>
      <c r="F105" s="164">
        <f>SUM(F101:F104)</f>
        <v>19.772363686910438</v>
      </c>
      <c r="G105" s="175"/>
      <c r="H105" s="175"/>
      <c r="I105" s="351" t="s">
        <v>35</v>
      </c>
      <c r="J105" s="356"/>
      <c r="K105" s="151">
        <f>SUM(K101:K104)</f>
        <v>52.327961999999999</v>
      </c>
      <c r="L105" s="152">
        <v>0</v>
      </c>
      <c r="M105" s="151">
        <f>SUM(M101:M104)</f>
        <v>478.23923861585695</v>
      </c>
      <c r="N105" s="152">
        <v>0</v>
      </c>
      <c r="O105" s="164">
        <f>SUM(O101:O104)</f>
        <v>770.03211858329996</v>
      </c>
      <c r="P105" s="144"/>
    </row>
    <row r="106" spans="1:17" ht="19.5" x14ac:dyDescent="0.3">
      <c r="A106" s="165"/>
      <c r="B106" s="165"/>
      <c r="C106" s="165"/>
      <c r="D106" s="165"/>
      <c r="E106" s="165"/>
      <c r="F106" s="165"/>
      <c r="G106" s="175"/>
      <c r="H106" s="175"/>
      <c r="I106" s="166"/>
      <c r="J106" s="166"/>
      <c r="K106" s="166"/>
      <c r="L106" s="167"/>
      <c r="M106" s="167"/>
      <c r="N106" s="167"/>
      <c r="O106" s="144"/>
      <c r="P106" s="144"/>
    </row>
    <row r="107" spans="1:17" ht="19.5" x14ac:dyDescent="0.3">
      <c r="A107" s="166"/>
      <c r="B107" s="166"/>
      <c r="C107" s="202"/>
      <c r="D107" s="166"/>
      <c r="E107" s="166"/>
      <c r="F107" s="166"/>
      <c r="G107" s="175"/>
      <c r="H107" s="175"/>
      <c r="I107" s="166"/>
      <c r="J107" s="166"/>
      <c r="K107" s="166"/>
      <c r="L107" s="167"/>
      <c r="M107" s="167"/>
      <c r="N107" s="167"/>
      <c r="O107" s="144"/>
      <c r="P107" s="144"/>
    </row>
    <row r="108" spans="1:17" ht="20.25" x14ac:dyDescent="0.25">
      <c r="A108" s="374" t="s">
        <v>76</v>
      </c>
      <c r="B108" s="374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</row>
    <row r="109" spans="1:17" ht="20.25" thickBot="1" x14ac:dyDescent="0.35">
      <c r="A109" s="75"/>
      <c r="B109" s="75"/>
      <c r="C109" s="75"/>
      <c r="D109" s="75"/>
      <c r="E109" s="357" t="s">
        <v>77</v>
      </c>
      <c r="F109" s="357"/>
      <c r="G109" s="357"/>
      <c r="H109" s="357"/>
      <c r="I109" s="357"/>
      <c r="J109" s="357"/>
      <c r="K109" s="357"/>
      <c r="L109" s="166"/>
      <c r="M109" s="166"/>
      <c r="N109" s="166"/>
      <c r="O109" s="166"/>
      <c r="P109" s="166"/>
    </row>
    <row r="110" spans="1:17" ht="31.5" thickBot="1" x14ac:dyDescent="0.35">
      <c r="A110" s="75"/>
      <c r="B110" s="75"/>
      <c r="C110" s="75"/>
      <c r="D110" s="75"/>
      <c r="E110" s="366" t="s">
        <v>40</v>
      </c>
      <c r="F110" s="367"/>
      <c r="G110" s="137" t="s">
        <v>65</v>
      </c>
      <c r="H110" s="137" t="s">
        <v>66</v>
      </c>
      <c r="I110" s="188" t="s">
        <v>45</v>
      </c>
      <c r="J110" s="188" t="s">
        <v>58</v>
      </c>
      <c r="K110" s="189" t="s">
        <v>43</v>
      </c>
      <c r="L110" s="166"/>
      <c r="M110" s="166"/>
      <c r="N110" s="166"/>
      <c r="O110" s="166"/>
      <c r="P110" s="166"/>
    </row>
    <row r="111" spans="1:17" ht="19.5" x14ac:dyDescent="0.3">
      <c r="A111" s="75"/>
      <c r="B111" s="75"/>
      <c r="C111" s="75"/>
      <c r="D111" s="75"/>
      <c r="E111" s="375" t="s">
        <v>46</v>
      </c>
      <c r="F111" s="376"/>
      <c r="G111" s="193">
        <f>'[1]ITIE 1er trim 2022'!A80</f>
        <v>5.4255639999999996</v>
      </c>
      <c r="H111" s="193">
        <f>'[1]ITIE 1er trim 2022'!B80</f>
        <v>281780.71000000002</v>
      </c>
      <c r="I111" s="193">
        <f>'[1]ITIE 1er trim 2022'!C80</f>
        <v>1.52881927607044</v>
      </c>
      <c r="J111" s="193">
        <f>'[1]ITIE 1er trim 2022'!D80</f>
        <v>579.68100000000004</v>
      </c>
      <c r="K111" s="194">
        <f>'[1]ITIE 1er trim 2022'!E80</f>
        <v>2.6373458437838053</v>
      </c>
      <c r="L111" s="166"/>
      <c r="M111" s="202"/>
      <c r="N111" s="166"/>
      <c r="O111" s="166"/>
      <c r="P111" s="166"/>
    </row>
    <row r="112" spans="1:17" ht="19.5" x14ac:dyDescent="0.3">
      <c r="A112" s="75"/>
      <c r="B112" s="75"/>
      <c r="C112" s="75"/>
      <c r="D112" s="75"/>
      <c r="E112" s="379" t="s">
        <v>47</v>
      </c>
      <c r="F112" s="380"/>
      <c r="G112" s="197">
        <f>'[1]ITIE 2e trim 2022'!A80</f>
        <v>6.0766249999999999</v>
      </c>
      <c r="H112" s="197">
        <f>'[1]ITIE 2e trim 2022'!B80</f>
        <v>281780.71000000002</v>
      </c>
      <c r="I112" s="197">
        <f>'[1]ITIE 2e trim 2022'!C80</f>
        <v>1.71227570690375</v>
      </c>
      <c r="J112" s="197">
        <f>'[1]ITIE 2e trim 2022'!D80</f>
        <v>621.27300000000002</v>
      </c>
      <c r="K112" s="198">
        <f>'[1]ITIE 2e trim 2022'!E80</f>
        <v>2.7560761644297274</v>
      </c>
      <c r="L112" s="166"/>
      <c r="M112" s="166"/>
      <c r="N112" s="166"/>
      <c r="O112" s="202"/>
      <c r="P112" s="166"/>
    </row>
    <row r="113" spans="1:17" ht="19.5" x14ac:dyDescent="0.3">
      <c r="A113" s="75"/>
      <c r="B113" s="75"/>
      <c r="C113" s="75"/>
      <c r="D113" s="75"/>
      <c r="E113" s="379" t="s">
        <v>48</v>
      </c>
      <c r="F113" s="380"/>
      <c r="G113" s="197">
        <f>'[1]ITIE 4 e trim 2022'!A80</f>
        <v>2.8714509999999995</v>
      </c>
      <c r="H113" s="197">
        <f>'[1]ITIE 4 e trim 2022'!B80</f>
        <v>281780.71000000002</v>
      </c>
      <c r="I113" s="197">
        <f>'[1]ITIE 4 e trim 2022'!C80</f>
        <v>0.80911950151020995</v>
      </c>
      <c r="J113" s="197">
        <f>'[1]ITIE 4 e trim 2022'!D80</f>
        <v>651.23599999999999</v>
      </c>
      <c r="K113" s="198">
        <f>'[1]ITIE 4 e trim 2022'!E80</f>
        <v>1.2424366919368861</v>
      </c>
      <c r="L113" s="166"/>
      <c r="M113" s="166"/>
      <c r="N113" s="166"/>
      <c r="O113" s="203"/>
      <c r="P113" s="166"/>
    </row>
    <row r="114" spans="1:17" ht="20.25" thickBot="1" x14ac:dyDescent="0.35">
      <c r="A114" s="75"/>
      <c r="B114" s="75"/>
      <c r="C114" s="75"/>
      <c r="D114" s="75"/>
      <c r="E114" s="383" t="s">
        <v>49</v>
      </c>
      <c r="F114" s="384"/>
      <c r="G114" s="197">
        <f>'[1]ITIE 4e trim 2022'!A80</f>
        <v>5.8513880000000009</v>
      </c>
      <c r="H114" s="197">
        <f>'[1]ITIE 4e trim 2022'!B80</f>
        <v>281780.71000000002</v>
      </c>
      <c r="I114" s="197">
        <f>'[1]ITIE 4e trim 2022'!C80</f>
        <v>1.6488082651254805</v>
      </c>
      <c r="J114" s="197">
        <f>'[1]ITIE 4e trim 2022'!D80</f>
        <v>647.53399999999999</v>
      </c>
      <c r="K114" s="198">
        <f>'[1]ITIE 4e trim 2022'!E80</f>
        <v>2.5462883263666165</v>
      </c>
      <c r="L114" s="166"/>
      <c r="M114" s="173"/>
      <c r="N114" s="166"/>
      <c r="O114" s="202"/>
      <c r="P114" s="166"/>
    </row>
    <row r="115" spans="1:17" ht="20.25" thickBot="1" x14ac:dyDescent="0.35">
      <c r="A115" s="75"/>
      <c r="B115" s="75"/>
      <c r="C115" s="75"/>
      <c r="D115" s="75"/>
      <c r="E115" s="351" t="s">
        <v>35</v>
      </c>
      <c r="F115" s="356"/>
      <c r="G115" s="151">
        <f>SUM(G111:G114)</f>
        <v>20.225027999999998</v>
      </c>
      <c r="H115" s="152">
        <v>0</v>
      </c>
      <c r="I115" s="151">
        <f>SUM(I111:I114)</f>
        <v>5.6990227496098802</v>
      </c>
      <c r="J115" s="152">
        <v>0</v>
      </c>
      <c r="K115" s="164">
        <f>SUM(K111:K114)</f>
        <v>9.1821470265170344</v>
      </c>
      <c r="L115" s="166"/>
      <c r="M115" s="166"/>
      <c r="N115" s="166"/>
      <c r="O115" s="166"/>
      <c r="P115" s="166"/>
    </row>
    <row r="116" spans="1:17" ht="19.5" x14ac:dyDescent="0.3">
      <c r="A116" s="75"/>
      <c r="B116" s="75"/>
      <c r="C116" s="75"/>
      <c r="D116" s="75"/>
      <c r="E116" s="75"/>
      <c r="F116" s="75"/>
      <c r="G116" s="175"/>
      <c r="H116" s="175"/>
      <c r="I116" s="166"/>
      <c r="J116" s="166"/>
      <c r="K116" s="166"/>
      <c r="L116" s="166"/>
      <c r="M116" s="166"/>
      <c r="N116" s="166"/>
      <c r="O116" s="166"/>
      <c r="P116" s="166"/>
    </row>
    <row r="117" spans="1:17" ht="19.5" x14ac:dyDescent="0.3">
      <c r="A117" s="75"/>
      <c r="B117" s="75"/>
      <c r="C117" s="75"/>
      <c r="D117" s="75"/>
      <c r="E117" s="75"/>
      <c r="F117" s="75"/>
      <c r="G117" s="175"/>
      <c r="H117" s="175"/>
      <c r="I117" s="166"/>
      <c r="J117" s="166"/>
      <c r="K117" s="166"/>
      <c r="L117" s="204"/>
      <c r="M117" s="204"/>
      <c r="N117" s="204"/>
      <c r="O117" s="144"/>
      <c r="P117" s="144"/>
    </row>
    <row r="118" spans="1:17" ht="19.5" x14ac:dyDescent="0.3">
      <c r="A118" s="75"/>
      <c r="B118" s="75"/>
      <c r="C118" s="75"/>
      <c r="D118" s="75"/>
      <c r="E118" s="75"/>
      <c r="F118" s="75"/>
      <c r="G118" s="175"/>
      <c r="H118" s="175"/>
      <c r="I118" s="166"/>
      <c r="J118" s="166"/>
      <c r="K118" s="166"/>
      <c r="L118" s="204"/>
      <c r="M118" s="204"/>
      <c r="N118" s="204"/>
      <c r="O118" s="144"/>
      <c r="P118" s="144"/>
    </row>
    <row r="119" spans="1:17" ht="26.25" x14ac:dyDescent="0.25">
      <c r="A119" s="360" t="s">
        <v>78</v>
      </c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</row>
    <row r="120" spans="1:17" ht="16.5" x14ac:dyDescent="0.25">
      <c r="A120" s="385" t="s">
        <v>79</v>
      </c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</row>
    <row r="121" spans="1:17" ht="20.25" x14ac:dyDescent="0.25">
      <c r="A121" s="374" t="s">
        <v>80</v>
      </c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/>
      <c r="M121" s="374"/>
      <c r="N121" s="374"/>
      <c r="O121" s="374"/>
      <c r="P121" s="374"/>
      <c r="Q121" s="374"/>
    </row>
    <row r="122" spans="1:17" x14ac:dyDescent="0.25">
      <c r="A122" s="386" t="s">
        <v>81</v>
      </c>
      <c r="B122" s="386"/>
      <c r="C122" s="386"/>
      <c r="D122" s="386"/>
      <c r="E122" s="386"/>
      <c r="F122" s="386"/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</row>
    <row r="123" spans="1:17" ht="16.5" thickBot="1" x14ac:dyDescent="0.3">
      <c r="A123" s="205"/>
      <c r="B123" s="205"/>
      <c r="C123" s="206"/>
      <c r="D123" s="206"/>
      <c r="E123" s="206"/>
      <c r="F123" s="206"/>
      <c r="G123" s="206"/>
      <c r="H123" s="206"/>
      <c r="I123" s="206"/>
      <c r="J123" s="206"/>
      <c r="K123" s="206"/>
      <c r="L123" s="207"/>
      <c r="M123" s="208"/>
      <c r="N123" s="205"/>
      <c r="O123" s="205"/>
      <c r="P123" s="205"/>
      <c r="Q123" s="75"/>
    </row>
    <row r="124" spans="1:17" ht="31.5" thickBot="1" x14ac:dyDescent="0.3">
      <c r="A124" s="205"/>
      <c r="B124" s="358" t="s">
        <v>40</v>
      </c>
      <c r="C124" s="389"/>
      <c r="D124" s="209" t="s">
        <v>82</v>
      </c>
      <c r="E124" s="210" t="s">
        <v>83</v>
      </c>
      <c r="F124" s="210" t="s">
        <v>27</v>
      </c>
      <c r="G124" s="210" t="s">
        <v>84</v>
      </c>
      <c r="H124" s="210" t="s">
        <v>30</v>
      </c>
      <c r="I124" s="210" t="s">
        <v>85</v>
      </c>
      <c r="J124" s="210" t="s">
        <v>25</v>
      </c>
      <c r="K124" s="210" t="s">
        <v>29</v>
      </c>
      <c r="L124" s="211" t="s">
        <v>22</v>
      </c>
      <c r="M124" s="212" t="s">
        <v>32</v>
      </c>
      <c r="N124" s="213" t="s">
        <v>86</v>
      </c>
      <c r="O124" s="212" t="s">
        <v>87</v>
      </c>
      <c r="P124" s="205"/>
      <c r="Q124" s="205"/>
    </row>
    <row r="125" spans="1:17" ht="15.75" x14ac:dyDescent="0.25">
      <c r="A125" s="75"/>
      <c r="B125" s="361" t="s">
        <v>88</v>
      </c>
      <c r="C125" s="390"/>
      <c r="D125" s="214">
        <f>'[1]ITIE 1er trim 2022'!B84</f>
        <v>62.799099569999996</v>
      </c>
      <c r="E125" s="215">
        <f>'[1]ITIE 1er trim 2022'!C84</f>
        <v>19.709504950000003</v>
      </c>
      <c r="F125" s="215">
        <f>'[1]ITIE 1er trim 2022'!D84</f>
        <v>-9.4388050000000057E-2</v>
      </c>
      <c r="G125" s="215">
        <f>'[1]ITIE 1er trim 2022'!E84</f>
        <v>1.71557921</v>
      </c>
      <c r="H125" s="215">
        <f>'[1]ITIE 1er trim 2022'!B86</f>
        <v>14.97125</v>
      </c>
      <c r="I125" s="215">
        <f>'[1]ITIE 1er trim 2022'!C86</f>
        <v>0.69530000000000003</v>
      </c>
      <c r="J125" s="215">
        <f>'[1]ITIE 1er trim 2022'!D86</f>
        <v>4.5</v>
      </c>
      <c r="K125" s="215">
        <f>'[1]ITIE 1er trim 2022'!E86</f>
        <v>1.3787499999999999</v>
      </c>
      <c r="L125" s="216">
        <f>'[1]ITIE 1er trim 2022'!B88</f>
        <v>1.8316250000000001</v>
      </c>
      <c r="M125" s="217">
        <f>'[1]ITIE 1er trim 2022'!C88</f>
        <v>-0.35206626000000002</v>
      </c>
      <c r="N125" s="218">
        <f>SUM(D125:M125)</f>
        <v>107.15465442</v>
      </c>
      <c r="O125" s="217">
        <f>N125*J44/1000</f>
        <v>62.689973331185641</v>
      </c>
      <c r="P125" s="75"/>
      <c r="Q125" s="75"/>
    </row>
    <row r="126" spans="1:17" ht="15.75" x14ac:dyDescent="0.25">
      <c r="A126" s="75"/>
      <c r="B126" s="363" t="s">
        <v>47</v>
      </c>
      <c r="C126" s="391"/>
      <c r="D126" s="219">
        <f>'[1]ITIE 2e trim 2022'!B84</f>
        <v>38.342852469999997</v>
      </c>
      <c r="E126" s="220">
        <f>'[1]ITIE 2e trim 2022'!C84</f>
        <v>6.6267794400000017</v>
      </c>
      <c r="F126" s="220">
        <f>'[1]ITIE 2e trim 2022'!D84</f>
        <v>-0.26457786999999999</v>
      </c>
      <c r="G126" s="220">
        <f>'[1]ITIE 2e trim 2022'!E84</f>
        <v>2.5302357899999999</v>
      </c>
      <c r="H126" s="220">
        <f>'[1]ITIE 2e trim 2022'!B86</f>
        <v>5.7102500000000003</v>
      </c>
      <c r="I126" s="220">
        <f>'[1]ITIE 2e trim 2022'!C86</f>
        <v>0.634575</v>
      </c>
      <c r="J126" s="220">
        <f>'[1]ITIE 2e trim 2022'!D86</f>
        <v>0</v>
      </c>
      <c r="K126" s="220">
        <f>'[1]ITIE 2e trim 2022'!E86</f>
        <v>1.1014999999999999</v>
      </c>
      <c r="L126" s="221">
        <f>'[1]ITIE 2e trim 2022'!B88</f>
        <v>3.0471599999999999</v>
      </c>
      <c r="M126" s="222">
        <f>'[1]ITIE 2e trim 2022'!C88</f>
        <v>-0.53547268999999997</v>
      </c>
      <c r="N126" s="223">
        <f t="shared" ref="N126:N128" si="2">SUM(D126:M126)</f>
        <v>57.19330214</v>
      </c>
      <c r="O126" s="222">
        <f>N126*J45/1000</f>
        <v>35.532654400424221</v>
      </c>
      <c r="P126" s="75"/>
      <c r="Q126" s="75"/>
    </row>
    <row r="127" spans="1:17" ht="15.75" x14ac:dyDescent="0.25">
      <c r="A127" s="75"/>
      <c r="B127" s="363" t="s">
        <v>89</v>
      </c>
      <c r="C127" s="391"/>
      <c r="D127" s="219">
        <f>'[1]ITIE 4 e trim 2022'!B84</f>
        <v>21.808703339999997</v>
      </c>
      <c r="E127" s="220">
        <f>'[1]ITIE 4 e trim 2022'!C84</f>
        <v>17.270715760000002</v>
      </c>
      <c r="F127" s="220">
        <f>'[1]ITIE 4 e trim 2022'!D84</f>
        <v>-1.2583710000000001</v>
      </c>
      <c r="G127" s="220">
        <f>'[1]ITIE 4 e trim 2022'!E84</f>
        <v>1.4810469900000001</v>
      </c>
      <c r="H127" s="220">
        <f>'[1]ITIE 4 e trim 2022'!B86</f>
        <v>7.1912500000000001</v>
      </c>
      <c r="I127" s="220">
        <f>'[1]ITIE 4 e trim 2022'!C86</f>
        <v>0.78710000000000002</v>
      </c>
      <c r="J127" s="220">
        <f>'[1]ITIE 4 e trim 2022'!D86</f>
        <v>6</v>
      </c>
      <c r="K127" s="220">
        <f>'[1]ITIE 4 e trim 2022'!E86</f>
        <v>3.9079999999999999</v>
      </c>
      <c r="L127" s="221">
        <f>'[1]ITIE 4 e trim 2022'!B88</f>
        <v>1.413306</v>
      </c>
      <c r="M127" s="222">
        <f>'[1]ITIE 4 e trim 2022'!C88</f>
        <v>-0.54440065000000004</v>
      </c>
      <c r="N127" s="223">
        <f t="shared" si="2"/>
        <v>58.057350440000008</v>
      </c>
      <c r="O127" s="222">
        <f>N127*J46/1000</f>
        <v>37.809036671143851</v>
      </c>
      <c r="P127" s="75"/>
      <c r="Q127" s="75"/>
    </row>
    <row r="128" spans="1:17" ht="16.5" thickBot="1" x14ac:dyDescent="0.3">
      <c r="A128" s="75"/>
      <c r="B128" s="354" t="s">
        <v>49</v>
      </c>
      <c r="C128" s="392"/>
      <c r="D128" s="219">
        <f>'[1]ITIE 4e trim 2022'!B84</f>
        <v>46.613677529999997</v>
      </c>
      <c r="E128" s="219">
        <f>'[1]ITIE 4e trim 2022'!C84</f>
        <v>22.26310307</v>
      </c>
      <c r="F128" s="219">
        <f>'[1]ITIE 4e trim 2022'!D84</f>
        <v>-0.33380021999999998</v>
      </c>
      <c r="G128" s="219">
        <f>'[1]ITIE 4e trim 2022'!E84</f>
        <v>1.2381473300000001</v>
      </c>
      <c r="H128" s="220">
        <f>'[1]ITIE 4e trim 2022'!B86</f>
        <v>2.6139999999999999</v>
      </c>
      <c r="I128" s="220">
        <f>'[1]ITIE 4e trim 2022'!C86</f>
        <v>1.218075</v>
      </c>
      <c r="J128" s="220">
        <f>'[1]ITIE 4e trim 2022'!D86</f>
        <v>9</v>
      </c>
      <c r="K128" s="220">
        <f>'[1]ITIE 4e trim 2022'!E86</f>
        <v>7.4974499999999997</v>
      </c>
      <c r="L128" s="221">
        <f>'[1]ITIE 4e trim 2022'!B88</f>
        <v>0.87468500000000005</v>
      </c>
      <c r="M128" s="222">
        <f>'[1]ITIE 4e trim 2022'!C88</f>
        <v>-0.35056014201570879</v>
      </c>
      <c r="N128" s="223">
        <f t="shared" si="2"/>
        <v>90.634777567984287</v>
      </c>
      <c r="O128" s="222">
        <f>N128*J47/1000</f>
        <v>58.689100057707137</v>
      </c>
      <c r="P128" s="75"/>
      <c r="Q128" s="75"/>
    </row>
    <row r="129" spans="1:17" ht="16.5" thickBot="1" x14ac:dyDescent="0.3">
      <c r="A129" s="75"/>
      <c r="B129" s="351" t="s">
        <v>35</v>
      </c>
      <c r="C129" s="393"/>
      <c r="D129" s="224">
        <f>SUM(D125:D128)</f>
        <v>169.56433290999999</v>
      </c>
      <c r="E129" s="225">
        <f t="shared" ref="E129:N129" si="3">SUM(E125:E128)</f>
        <v>65.870103220000004</v>
      </c>
      <c r="F129" s="225">
        <f t="shared" si="3"/>
        <v>-1.9511371400000002</v>
      </c>
      <c r="G129" s="225">
        <f t="shared" si="3"/>
        <v>6.9650093200000009</v>
      </c>
      <c r="H129" s="225">
        <f t="shared" si="3"/>
        <v>30.486750000000001</v>
      </c>
      <c r="I129" s="225">
        <f t="shared" si="3"/>
        <v>3.3350499999999998</v>
      </c>
      <c r="J129" s="225">
        <f t="shared" si="3"/>
        <v>19.5</v>
      </c>
      <c r="K129" s="225">
        <f t="shared" si="3"/>
        <v>13.8857</v>
      </c>
      <c r="L129" s="226">
        <f>SUM(L125:L128)</f>
        <v>7.1667759999999996</v>
      </c>
      <c r="M129" s="227">
        <f>SUM(M125:M128)</f>
        <v>-1.7824997420157087</v>
      </c>
      <c r="N129" s="228">
        <f t="shared" si="3"/>
        <v>313.04008456798431</v>
      </c>
      <c r="O129" s="227">
        <f>SUM(O125:O128)</f>
        <v>194.72076446046083</v>
      </c>
      <c r="P129" s="75"/>
      <c r="Q129" s="75"/>
    </row>
    <row r="130" spans="1:17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1:17" ht="15.75" x14ac:dyDescent="0.25">
      <c r="A131" s="229"/>
      <c r="B131" s="74"/>
      <c r="C131" s="74"/>
      <c r="D131" s="74"/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230"/>
      <c r="Q131" s="75"/>
    </row>
    <row r="132" spans="1:17" ht="26.25" x14ac:dyDescent="0.4">
      <c r="A132" s="231"/>
      <c r="B132" s="231"/>
      <c r="C132" s="387" t="s">
        <v>90</v>
      </c>
      <c r="D132" s="387"/>
      <c r="E132" s="387"/>
      <c r="F132" s="387"/>
      <c r="G132" s="387"/>
      <c r="H132" s="231"/>
      <c r="I132" s="75"/>
      <c r="J132" s="75"/>
      <c r="K132" s="387" t="s">
        <v>91</v>
      </c>
      <c r="L132" s="387"/>
      <c r="M132" s="387"/>
      <c r="N132" s="387"/>
      <c r="O132" s="387"/>
      <c r="P132" s="75"/>
      <c r="Q132" s="232"/>
    </row>
    <row r="133" spans="1:17" ht="16.5" thickBot="1" x14ac:dyDescent="0.35">
      <c r="A133" s="233"/>
      <c r="B133" s="233"/>
      <c r="C133" s="388" t="s">
        <v>68</v>
      </c>
      <c r="D133" s="388"/>
      <c r="E133" s="388"/>
      <c r="F133" s="388"/>
      <c r="G133" s="388"/>
      <c r="H133" s="167"/>
      <c r="I133" s="75"/>
      <c r="J133" s="75"/>
      <c r="K133" s="388" t="s">
        <v>68</v>
      </c>
      <c r="L133" s="388"/>
      <c r="M133" s="388"/>
      <c r="N133" s="388"/>
      <c r="O133" s="388"/>
      <c r="P133" s="75"/>
      <c r="Q133" s="75"/>
    </row>
    <row r="134" spans="1:17" ht="16.5" thickBot="1" x14ac:dyDescent="0.3">
      <c r="A134" s="75"/>
      <c r="B134" s="75"/>
      <c r="C134" s="75"/>
      <c r="D134" s="234" t="s">
        <v>40</v>
      </c>
      <c r="E134" s="235"/>
      <c r="F134" s="236" t="s">
        <v>92</v>
      </c>
      <c r="G134" s="75"/>
      <c r="H134" s="232"/>
      <c r="I134" s="75"/>
      <c r="J134" s="75"/>
      <c r="K134" s="75"/>
      <c r="L134" s="366" t="s">
        <v>40</v>
      </c>
      <c r="M134" s="367"/>
      <c r="N134" s="237" t="s">
        <v>69</v>
      </c>
      <c r="O134" s="75"/>
      <c r="P134" s="75"/>
      <c r="Q134" s="232"/>
    </row>
    <row r="135" spans="1:17" ht="15.75" x14ac:dyDescent="0.25">
      <c r="A135" s="75"/>
      <c r="B135" s="75"/>
      <c r="C135" s="75"/>
      <c r="D135" s="363" t="s">
        <v>46</v>
      </c>
      <c r="E135" s="364"/>
      <c r="F135" s="238">
        <f>'[1]ITIE 1er trim 2022'!D93</f>
        <v>23.898066598377913</v>
      </c>
      <c r="G135" s="75"/>
      <c r="H135" s="232"/>
      <c r="I135" s="75"/>
      <c r="J135" s="75"/>
      <c r="K135" s="75"/>
      <c r="L135" s="375" t="s">
        <v>46</v>
      </c>
      <c r="M135" s="376"/>
      <c r="N135" s="239">
        <f>'[1]ITIE 1er trim 2022'!D95</f>
        <v>7.2137201170000003</v>
      </c>
      <c r="O135" s="75"/>
      <c r="P135" s="75"/>
      <c r="Q135" s="75"/>
    </row>
    <row r="136" spans="1:17" ht="15.75" x14ac:dyDescent="0.25">
      <c r="A136" s="75"/>
      <c r="B136" s="75"/>
      <c r="C136" s="75"/>
      <c r="D136" s="363" t="s">
        <v>47</v>
      </c>
      <c r="E136" s="364"/>
      <c r="F136" s="238">
        <f>'[1]ITIE 2e trim 2022'!D93</f>
        <v>27.416317124997711</v>
      </c>
      <c r="G136" s="75"/>
      <c r="H136" s="232"/>
      <c r="I136" s="75"/>
      <c r="J136" s="75"/>
      <c r="K136" s="75"/>
      <c r="L136" s="379" t="s">
        <v>47</v>
      </c>
      <c r="M136" s="380"/>
      <c r="N136" s="240">
        <f>'[1]ITIE 2e trim 2022'!D95</f>
        <v>8.7677825110000001</v>
      </c>
      <c r="O136" s="75"/>
      <c r="P136" s="75"/>
      <c r="Q136" s="75"/>
    </row>
    <row r="137" spans="1:17" ht="15.75" x14ac:dyDescent="0.25">
      <c r="A137" s="75"/>
      <c r="B137" s="75"/>
      <c r="C137" s="75"/>
      <c r="D137" s="363" t="s">
        <v>48</v>
      </c>
      <c r="E137" s="364"/>
      <c r="F137" s="238">
        <f>'[1]ITIE 4 e trim 2022'!D93</f>
        <v>30.488134873846779</v>
      </c>
      <c r="G137" s="75"/>
      <c r="H137" s="167"/>
      <c r="I137" s="75"/>
      <c r="J137" s="75"/>
      <c r="K137" s="75"/>
      <c r="L137" s="379" t="s">
        <v>48</v>
      </c>
      <c r="M137" s="380"/>
      <c r="N137" s="240">
        <f>'[1]ITIE 4 e trim 2022'!D95</f>
        <v>6.1906661969999996</v>
      </c>
      <c r="O137" s="75"/>
      <c r="P137" s="75"/>
      <c r="Q137" s="75"/>
    </row>
    <row r="138" spans="1:17" ht="16.5" thickBot="1" x14ac:dyDescent="0.3">
      <c r="A138" s="75"/>
      <c r="B138" s="75"/>
      <c r="C138" s="75"/>
      <c r="D138" s="394" t="s">
        <v>49</v>
      </c>
      <c r="E138" s="395"/>
      <c r="F138" s="238">
        <f>'[1]ITIE 4e trim 2022'!D93</f>
        <v>30.158930602165828</v>
      </c>
      <c r="G138" s="75"/>
      <c r="H138" s="167"/>
      <c r="I138" s="75"/>
      <c r="J138" s="75"/>
      <c r="K138" s="75"/>
      <c r="L138" s="383" t="s">
        <v>49</v>
      </c>
      <c r="M138" s="384"/>
      <c r="N138" s="240">
        <f>'[1]ITIE 4e trim 2022'!D95</f>
        <v>12.378233377999997</v>
      </c>
      <c r="O138" s="75"/>
      <c r="P138" s="75"/>
      <c r="Q138" s="75"/>
    </row>
    <row r="139" spans="1:17" ht="16.5" thickBot="1" x14ac:dyDescent="0.3">
      <c r="A139" s="75"/>
      <c r="B139" s="75"/>
      <c r="C139" s="75"/>
      <c r="D139" s="351" t="s">
        <v>35</v>
      </c>
      <c r="E139" s="356"/>
      <c r="F139" s="164">
        <f>SUM(F135:F138)</f>
        <v>111.96144919938823</v>
      </c>
      <c r="G139" s="75"/>
      <c r="H139" s="232"/>
      <c r="I139" s="241"/>
      <c r="J139" s="75"/>
      <c r="K139" s="75"/>
      <c r="L139" s="370" t="s">
        <v>35</v>
      </c>
      <c r="M139" s="371"/>
      <c r="N139" s="164">
        <f>SUM(N135:N138)</f>
        <v>34.550402202999997</v>
      </c>
      <c r="O139" s="75"/>
      <c r="P139" s="75"/>
      <c r="Q139" s="75"/>
    </row>
    <row r="140" spans="1:17" ht="15.75" x14ac:dyDescent="0.25">
      <c r="A140" s="229"/>
      <c r="B140" s="74"/>
      <c r="C140" s="75"/>
      <c r="D140" s="75"/>
      <c r="E140" s="75"/>
      <c r="F140" s="75"/>
      <c r="G140" s="75"/>
      <c r="H140" s="242"/>
      <c r="I140" s="75"/>
      <c r="J140" s="75"/>
      <c r="K140" s="74"/>
      <c r="L140" s="74"/>
      <c r="M140" s="74"/>
      <c r="N140" s="242"/>
      <c r="O140" s="242"/>
      <c r="P140" s="75"/>
      <c r="Q140" s="75"/>
    </row>
    <row r="141" spans="1:17" ht="18.75" x14ac:dyDescent="0.3">
      <c r="A141" s="243"/>
      <c r="B141" s="243"/>
      <c r="C141" s="75"/>
      <c r="D141" s="75"/>
      <c r="E141" s="75"/>
      <c r="F141" s="75"/>
      <c r="G141" s="75"/>
      <c r="H141" s="244"/>
      <c r="I141" s="244"/>
      <c r="J141" s="243"/>
      <c r="K141" s="243"/>
      <c r="L141" s="243"/>
      <c r="M141" s="243"/>
      <c r="N141" s="243"/>
      <c r="O141" s="75"/>
      <c r="P141" s="75"/>
      <c r="Q141" s="75"/>
    </row>
    <row r="142" spans="1:17" ht="26.25" x14ac:dyDescent="0.25">
      <c r="A142" s="360" t="s">
        <v>93</v>
      </c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</row>
    <row r="143" spans="1:17" ht="15.75" thickBot="1" x14ac:dyDescent="0.3">
      <c r="A143" s="245"/>
      <c r="B143" s="245"/>
      <c r="C143" s="245"/>
      <c r="D143" s="245"/>
      <c r="E143" s="245"/>
      <c r="F143" s="245"/>
      <c r="G143" s="365" t="s">
        <v>68</v>
      </c>
      <c r="H143" s="365"/>
      <c r="I143" s="365"/>
      <c r="J143" s="365"/>
      <c r="K143" s="245"/>
      <c r="L143" s="245"/>
      <c r="M143" s="245"/>
      <c r="N143" s="245"/>
      <c r="O143" s="245"/>
      <c r="P143" s="245"/>
      <c r="Q143" s="245"/>
    </row>
    <row r="144" spans="1:17" ht="19.5" thickBot="1" x14ac:dyDescent="0.3">
      <c r="A144" s="246"/>
      <c r="B144" s="246"/>
      <c r="C144" s="75"/>
      <c r="D144" s="75"/>
      <c r="E144" s="75"/>
      <c r="F144" s="75"/>
      <c r="G144" s="366" t="s">
        <v>40</v>
      </c>
      <c r="H144" s="367"/>
      <c r="I144" s="368" t="s">
        <v>69</v>
      </c>
      <c r="J144" s="369"/>
      <c r="K144" s="75"/>
      <c r="L144" s="75"/>
      <c r="M144" s="75"/>
      <c r="N144" s="75"/>
      <c r="O144" s="75"/>
      <c r="P144" s="75"/>
      <c r="Q144" s="75"/>
    </row>
    <row r="145" spans="1:17" ht="15.75" x14ac:dyDescent="0.25">
      <c r="A145" s="246"/>
      <c r="B145" s="246"/>
      <c r="C145" s="75"/>
      <c r="D145" s="75"/>
      <c r="E145" s="75"/>
      <c r="F145" s="75"/>
      <c r="G145" s="375" t="s">
        <v>46</v>
      </c>
      <c r="H145" s="376"/>
      <c r="I145" s="377">
        <f>'[1]ITIE 1er trim 2022'!D99</f>
        <v>219.0129384465547</v>
      </c>
      <c r="J145" s="378"/>
      <c r="K145" s="75"/>
      <c r="L145" s="75"/>
      <c r="M145" s="75"/>
      <c r="N145" s="75"/>
      <c r="O145" s="75"/>
      <c r="P145" s="75"/>
      <c r="Q145" s="75"/>
    </row>
    <row r="146" spans="1:17" ht="15.75" x14ac:dyDescent="0.25">
      <c r="A146" s="246"/>
      <c r="B146" s="246"/>
      <c r="C146" s="75"/>
      <c r="D146" s="75"/>
      <c r="E146" s="75"/>
      <c r="F146" s="75"/>
      <c r="G146" s="379" t="s">
        <v>47</v>
      </c>
      <c r="H146" s="380"/>
      <c r="I146" s="381">
        <f>'[1]ITIE 2e trim 2022'!D99</f>
        <v>168.25974836316212</v>
      </c>
      <c r="J146" s="382"/>
      <c r="K146" s="75"/>
      <c r="L146" s="75"/>
      <c r="M146" s="75"/>
      <c r="N146" s="168"/>
      <c r="O146" s="75"/>
      <c r="P146" s="75"/>
      <c r="Q146" s="75"/>
    </row>
    <row r="147" spans="1:17" ht="15.75" x14ac:dyDescent="0.25">
      <c r="A147" s="246"/>
      <c r="B147" s="246"/>
      <c r="C147" s="75"/>
      <c r="D147" s="75"/>
      <c r="E147" s="75"/>
      <c r="F147" s="75"/>
      <c r="G147" s="379" t="s">
        <v>48</v>
      </c>
      <c r="H147" s="380"/>
      <c r="I147" s="185"/>
      <c r="J147" s="186">
        <f>'[1]ITIE 4 e trim 2022'!D99</f>
        <v>249.57968852310145</v>
      </c>
      <c r="K147" s="75"/>
      <c r="L147" s="75"/>
      <c r="M147" s="75"/>
      <c r="N147" s="247"/>
      <c r="O147" s="75"/>
      <c r="P147" s="75"/>
      <c r="Q147" s="75"/>
    </row>
    <row r="148" spans="1:17" ht="19.5" thickBot="1" x14ac:dyDescent="0.35">
      <c r="A148" s="130"/>
      <c r="B148" s="130"/>
      <c r="C148" s="167"/>
      <c r="D148" s="74"/>
      <c r="E148" s="74"/>
      <c r="F148" s="130"/>
      <c r="G148" s="383" t="s">
        <v>49</v>
      </c>
      <c r="H148" s="384"/>
      <c r="I148" s="381">
        <f>'[1]ITIE 4e trim 2022'!D99</f>
        <v>193.71331877778101</v>
      </c>
      <c r="J148" s="382"/>
      <c r="K148" s="75"/>
      <c r="L148" s="75"/>
      <c r="M148" s="243"/>
      <c r="N148" s="168"/>
      <c r="O148" s="75"/>
      <c r="P148" s="75"/>
      <c r="Q148" s="75"/>
    </row>
    <row r="149" spans="1:17" ht="16.5" thickBot="1" x14ac:dyDescent="0.3">
      <c r="C149" s="157"/>
      <c r="D149" s="157"/>
      <c r="E149" s="157"/>
      <c r="G149" s="370" t="s">
        <v>35</v>
      </c>
      <c r="H149" s="371"/>
      <c r="I149" s="372">
        <f>SUM(I145:J148)</f>
        <v>830.56569411059922</v>
      </c>
      <c r="J149" s="373"/>
      <c r="K149" s="75"/>
      <c r="L149" s="75"/>
      <c r="M149" s="247"/>
      <c r="N149" s="75"/>
    </row>
    <row r="150" spans="1:17" x14ac:dyDescent="0.25">
      <c r="C150" s="157"/>
      <c r="D150" s="157"/>
      <c r="E150" s="157"/>
      <c r="H150" s="249"/>
      <c r="I150" s="249"/>
      <c r="J150" s="75"/>
      <c r="K150" s="75"/>
      <c r="L150" s="75"/>
      <c r="M150" s="75"/>
      <c r="N150" s="75"/>
    </row>
    <row r="151" spans="1:17" x14ac:dyDescent="0.25">
      <c r="C151" s="157"/>
      <c r="D151" s="157"/>
      <c r="E151" s="157"/>
      <c r="H151" s="249"/>
      <c r="I151" s="249"/>
      <c r="J151" s="75"/>
      <c r="K151" s="75"/>
      <c r="L151" s="75"/>
      <c r="M151" s="75"/>
      <c r="N151" s="75"/>
    </row>
    <row r="152" spans="1:17" x14ac:dyDescent="0.25">
      <c r="C152" s="157"/>
      <c r="D152" s="157"/>
      <c r="E152" s="157"/>
      <c r="H152" s="249"/>
      <c r="I152" s="249"/>
    </row>
    <row r="153" spans="1:17" x14ac:dyDescent="0.25">
      <c r="C153" s="157"/>
      <c r="D153" s="157"/>
      <c r="E153" s="157"/>
    </row>
    <row r="154" spans="1:17" x14ac:dyDescent="0.25">
      <c r="C154" s="157"/>
      <c r="D154" s="157"/>
      <c r="E154" s="157"/>
    </row>
    <row r="155" spans="1:17" x14ac:dyDescent="0.25">
      <c r="C155" s="157"/>
      <c r="D155" s="157"/>
      <c r="E155" s="157"/>
    </row>
    <row r="156" spans="1:17" x14ac:dyDescent="0.25">
      <c r="C156" s="157"/>
      <c r="D156" s="157"/>
      <c r="E156" s="157"/>
    </row>
  </sheetData>
  <mergeCells count="135">
    <mergeCell ref="G149:H149"/>
    <mergeCell ref="I149:J149"/>
    <mergeCell ref="G145:H145"/>
    <mergeCell ref="I145:J145"/>
    <mergeCell ref="G146:H146"/>
    <mergeCell ref="I146:J146"/>
    <mergeCell ref="G147:H147"/>
    <mergeCell ref="G148:H148"/>
    <mergeCell ref="I148:J148"/>
    <mergeCell ref="D139:E139"/>
    <mergeCell ref="L139:M139"/>
    <mergeCell ref="A142:Q142"/>
    <mergeCell ref="G143:J143"/>
    <mergeCell ref="G144:H144"/>
    <mergeCell ref="I144:J144"/>
    <mergeCell ref="D136:E136"/>
    <mergeCell ref="L136:M136"/>
    <mergeCell ref="D137:E137"/>
    <mergeCell ref="L137:M137"/>
    <mergeCell ref="D138:E138"/>
    <mergeCell ref="L138:M138"/>
    <mergeCell ref="C132:G132"/>
    <mergeCell ref="K132:O132"/>
    <mergeCell ref="C133:G133"/>
    <mergeCell ref="K133:O133"/>
    <mergeCell ref="L134:M134"/>
    <mergeCell ref="D135:E135"/>
    <mergeCell ref="L135:M135"/>
    <mergeCell ref="B124:C124"/>
    <mergeCell ref="B125:C125"/>
    <mergeCell ref="B126:C126"/>
    <mergeCell ref="B127:C127"/>
    <mergeCell ref="B128:C128"/>
    <mergeCell ref="B129:C129"/>
    <mergeCell ref="E114:F114"/>
    <mergeCell ref="E115:F115"/>
    <mergeCell ref="A119:Q119"/>
    <mergeCell ref="A120:Q120"/>
    <mergeCell ref="A121:Q121"/>
    <mergeCell ref="A122:Q122"/>
    <mergeCell ref="A108:Q108"/>
    <mergeCell ref="E109:K109"/>
    <mergeCell ref="E110:F110"/>
    <mergeCell ref="E111:F111"/>
    <mergeCell ref="E112:F112"/>
    <mergeCell ref="E113:F113"/>
    <mergeCell ref="I100:J100"/>
    <mergeCell ref="I101:J101"/>
    <mergeCell ref="I102:J102"/>
    <mergeCell ref="I103:J103"/>
    <mergeCell ref="I104:J104"/>
    <mergeCell ref="I105:J105"/>
    <mergeCell ref="E93:F93"/>
    <mergeCell ref="E94:F94"/>
    <mergeCell ref="E95:F95"/>
    <mergeCell ref="E96:F96"/>
    <mergeCell ref="A98:Q98"/>
    <mergeCell ref="A99:F99"/>
    <mergeCell ref="I99:O99"/>
    <mergeCell ref="G85:H85"/>
    <mergeCell ref="I85:J85"/>
    <mergeCell ref="A87:Q87"/>
    <mergeCell ref="A89:Q89"/>
    <mergeCell ref="E91:F91"/>
    <mergeCell ref="E92:F92"/>
    <mergeCell ref="G81:H81"/>
    <mergeCell ref="I81:J81"/>
    <mergeCell ref="G82:H82"/>
    <mergeCell ref="I82:J82"/>
    <mergeCell ref="G83:H83"/>
    <mergeCell ref="G84:H84"/>
    <mergeCell ref="I84:J84"/>
    <mergeCell ref="I72:J72"/>
    <mergeCell ref="I73:J73"/>
    <mergeCell ref="I74:J74"/>
    <mergeCell ref="A78:Q78"/>
    <mergeCell ref="G79:J79"/>
    <mergeCell ref="G80:H80"/>
    <mergeCell ref="I80:J80"/>
    <mergeCell ref="A67:Q67"/>
    <mergeCell ref="A68:F68"/>
    <mergeCell ref="I68:O68"/>
    <mergeCell ref="I69:J69"/>
    <mergeCell ref="I70:J70"/>
    <mergeCell ref="I71:J71"/>
    <mergeCell ref="E60:F60"/>
    <mergeCell ref="E61:F61"/>
    <mergeCell ref="E62:F62"/>
    <mergeCell ref="E63:F63"/>
    <mergeCell ref="E64:F64"/>
    <mergeCell ref="E65:F65"/>
    <mergeCell ref="I53:J53"/>
    <mergeCell ref="I54:J54"/>
    <mergeCell ref="I55:J55"/>
    <mergeCell ref="I56:J56"/>
    <mergeCell ref="I57:J57"/>
    <mergeCell ref="E59:K59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L23:N23"/>
    <mergeCell ref="O23:Q23"/>
    <mergeCell ref="A25:A27"/>
    <mergeCell ref="A28:A29"/>
    <mergeCell ref="A30:A33"/>
    <mergeCell ref="A36:B36"/>
    <mergeCell ref="A8:A10"/>
    <mergeCell ref="A11:A12"/>
    <mergeCell ref="A13:A16"/>
    <mergeCell ref="A19:B19"/>
    <mergeCell ref="A21:Q21"/>
    <mergeCell ref="A23:A24"/>
    <mergeCell ref="B23:B24"/>
    <mergeCell ref="C23:E23"/>
    <mergeCell ref="F23:H23"/>
    <mergeCell ref="I23:K23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</mergeCells>
  <pageMargins left="0.7" right="0.7" top="0.75" bottom="0.75" header="0.3" footer="0.3"/>
  <pageSetup paperSize="9" scale="48" orientation="landscape" r:id="rId1"/>
  <rowBreaks count="3" manualBreakCount="3">
    <brk id="39" max="16383" man="1"/>
    <brk id="77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view="pageBreakPreview" zoomScale="60" zoomScaleNormal="100" workbookViewId="0">
      <selection activeCell="J183" sqref="J183"/>
    </sheetView>
  </sheetViews>
  <sheetFormatPr baseColWidth="10" defaultRowHeight="15" x14ac:dyDescent="0.25"/>
  <cols>
    <col min="1" max="1" width="18.140625" style="157" customWidth="1"/>
    <col min="2" max="2" width="17.28515625" style="248" customWidth="1"/>
    <col min="3" max="3" width="16" style="248" customWidth="1"/>
    <col min="4" max="4" width="12.42578125" style="248" customWidth="1"/>
    <col min="5" max="5" width="12.28515625" style="248" customWidth="1"/>
    <col min="6" max="6" width="13.7109375" style="157" customWidth="1"/>
    <col min="7" max="7" width="14.28515625" style="157" customWidth="1"/>
    <col min="8" max="8" width="19.42578125" style="157" customWidth="1"/>
    <col min="9" max="9" width="14.85546875" style="157" customWidth="1"/>
    <col min="10" max="10" width="13.85546875" style="157" customWidth="1"/>
    <col min="11" max="11" width="15.28515625" style="157" customWidth="1"/>
    <col min="12" max="12" width="18" style="157" customWidth="1"/>
    <col min="13" max="13" width="13.140625" style="157" customWidth="1"/>
    <col min="14" max="14" width="13.42578125" style="157" customWidth="1"/>
    <col min="15" max="15" width="12.28515625" style="157" customWidth="1"/>
    <col min="16" max="16" width="12.7109375" style="157" customWidth="1"/>
    <col min="17" max="17" width="12.140625" style="157" customWidth="1"/>
  </cols>
  <sheetData>
    <row r="1" spans="1:17" ht="26.25" x14ac:dyDescent="0.4">
      <c r="A1" s="331" t="s">
        <v>94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7" ht="20.25" x14ac:dyDescent="0.3">
      <c r="A2" s="332" t="s">
        <v>95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0.25" x14ac:dyDescent="0.3">
      <c r="A5" s="333" t="s">
        <v>96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ht="21" thickBot="1" x14ac:dyDescent="0.3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</row>
    <row r="7" spans="1:17" x14ac:dyDescent="0.25">
      <c r="A7" s="334" t="s">
        <v>97</v>
      </c>
      <c r="B7" s="396" t="s">
        <v>4</v>
      </c>
      <c r="C7" s="398" t="s">
        <v>98</v>
      </c>
      <c r="D7" s="338"/>
      <c r="E7" s="399"/>
      <c r="F7" s="338" t="s">
        <v>99</v>
      </c>
      <c r="G7" s="338"/>
      <c r="H7" s="338"/>
      <c r="I7" s="400" t="s">
        <v>100</v>
      </c>
      <c r="J7" s="341"/>
      <c r="K7" s="353"/>
      <c r="L7" s="339" t="s">
        <v>101</v>
      </c>
      <c r="M7" s="338"/>
      <c r="N7" s="340"/>
      <c r="O7" s="338" t="s">
        <v>102</v>
      </c>
      <c r="P7" s="338"/>
      <c r="Q7" s="401"/>
    </row>
    <row r="8" spans="1:17" ht="31.5" thickBot="1" x14ac:dyDescent="0.3">
      <c r="A8" s="335"/>
      <c r="B8" s="397"/>
      <c r="C8" s="251" t="s">
        <v>103</v>
      </c>
      <c r="D8" s="4" t="s">
        <v>104</v>
      </c>
      <c r="E8" s="252" t="s">
        <v>105</v>
      </c>
      <c r="F8" s="3" t="s">
        <v>106</v>
      </c>
      <c r="G8" s="4" t="s">
        <v>107</v>
      </c>
      <c r="H8" s="5" t="s">
        <v>108</v>
      </c>
      <c r="I8" s="8" t="s">
        <v>106</v>
      </c>
      <c r="J8" s="4" t="s">
        <v>109</v>
      </c>
      <c r="K8" s="5" t="s">
        <v>108</v>
      </c>
      <c r="L8" s="8" t="s">
        <v>106</v>
      </c>
      <c r="M8" s="4" t="s">
        <v>109</v>
      </c>
      <c r="N8" s="5" t="s">
        <v>108</v>
      </c>
      <c r="O8" s="253" t="s">
        <v>110</v>
      </c>
      <c r="P8" s="4" t="s">
        <v>109</v>
      </c>
      <c r="Q8" s="9" t="s">
        <v>108</v>
      </c>
    </row>
    <row r="9" spans="1:17" ht="15.75" x14ac:dyDescent="0.25">
      <c r="A9" s="345" t="s">
        <v>19</v>
      </c>
      <c r="B9" s="254" t="s">
        <v>20</v>
      </c>
      <c r="C9" s="255">
        <f>'[1]Français - 4 e trim'!C8</f>
        <v>1.9326418000000001</v>
      </c>
      <c r="D9" s="256"/>
      <c r="E9" s="257"/>
      <c r="F9" s="258">
        <f>'[1]Français - 4 e trim'!F8</f>
        <v>1.970478</v>
      </c>
      <c r="G9" s="15"/>
      <c r="H9" s="17"/>
      <c r="I9" s="255">
        <f>'[1]Français - 4 e trim'!I8</f>
        <v>2.1029129000000002</v>
      </c>
      <c r="J9" s="256"/>
      <c r="K9" s="257"/>
      <c r="L9" s="255">
        <f>'[1]Français - 4 e trim'!L8</f>
        <v>1.9943698000000001</v>
      </c>
      <c r="M9" s="256"/>
      <c r="N9" s="257"/>
      <c r="O9" s="21">
        <f t="shared" ref="O9:O19" si="0">C9+F9+I9+L9</f>
        <v>8.0004024999999999</v>
      </c>
      <c r="P9" s="22"/>
      <c r="Q9" s="23"/>
    </row>
    <row r="10" spans="1:17" ht="15.75" x14ac:dyDescent="0.25">
      <c r="A10" s="345"/>
      <c r="B10" s="259" t="s">
        <v>21</v>
      </c>
      <c r="C10" s="260">
        <f>'[1]Français - 4 e trim'!C9</f>
        <v>0.14151079999999999</v>
      </c>
      <c r="D10" s="261"/>
      <c r="E10" s="47"/>
      <c r="F10" s="258">
        <f>'[1]Français - 4 e trim'!F9</f>
        <v>0.1469818</v>
      </c>
      <c r="G10" s="28"/>
      <c r="H10" s="30"/>
      <c r="I10" s="255">
        <f>'[1]Français - 4 e trim'!I9</f>
        <v>0.1549654</v>
      </c>
      <c r="J10" s="261"/>
      <c r="K10" s="47"/>
      <c r="L10" s="255">
        <f>'[1]Français - 4 e trim'!L9</f>
        <v>0.13886520000000002</v>
      </c>
      <c r="M10" s="261"/>
      <c r="N10" s="47"/>
      <c r="O10" s="33">
        <f t="shared" si="0"/>
        <v>0.58232320000000004</v>
      </c>
      <c r="P10" s="34"/>
      <c r="Q10" s="35"/>
    </row>
    <row r="11" spans="1:17" ht="15.75" x14ac:dyDescent="0.25">
      <c r="A11" s="346"/>
      <c r="B11" s="259" t="s">
        <v>22</v>
      </c>
      <c r="C11" s="260">
        <f>'[1]Français - 4 e trim'!C10</f>
        <v>0.13965759999999999</v>
      </c>
      <c r="D11" s="261"/>
      <c r="E11" s="47"/>
      <c r="F11" s="258">
        <f>'[1]Français - 4 e trim'!F10</f>
        <v>0.13118440000000001</v>
      </c>
      <c r="G11" s="28"/>
      <c r="H11" s="30"/>
      <c r="I11" s="255">
        <f>'[1]Français - 4 e trim'!I10</f>
        <v>0.11011700000000001</v>
      </c>
      <c r="J11" s="261"/>
      <c r="K11" s="47"/>
      <c r="L11" s="255">
        <f>'[1]Français - 4 e trim'!L10</f>
        <v>0.1051047</v>
      </c>
      <c r="M11" s="261"/>
      <c r="N11" s="47"/>
      <c r="O11" s="33">
        <f t="shared" si="0"/>
        <v>0.48606370000000004</v>
      </c>
      <c r="P11" s="34"/>
      <c r="Q11" s="35"/>
    </row>
    <row r="12" spans="1:17" ht="15.75" x14ac:dyDescent="0.25">
      <c r="A12" s="347" t="s">
        <v>23</v>
      </c>
      <c r="B12" s="259" t="s">
        <v>24</v>
      </c>
      <c r="C12" s="260">
        <f>'[1]Français - 4 e trim'!C11</f>
        <v>0.79590000000000005</v>
      </c>
      <c r="D12" s="261"/>
      <c r="E12" s="47"/>
      <c r="F12" s="258">
        <f>'[1]Français - 4 e trim'!F11</f>
        <v>0.82869970000000004</v>
      </c>
      <c r="G12" s="28"/>
      <c r="H12" s="30"/>
      <c r="I12" s="255">
        <f>'[1]Français - 4 e trim'!I11</f>
        <v>0.85122500000000001</v>
      </c>
      <c r="J12" s="261"/>
      <c r="K12" s="47"/>
      <c r="L12" s="255">
        <f>'[1]Français - 4 e trim'!L11</f>
        <v>0.83486519999999997</v>
      </c>
      <c r="M12" s="261"/>
      <c r="N12" s="47"/>
      <c r="O12" s="33">
        <f t="shared" si="0"/>
        <v>3.3106898999999999</v>
      </c>
      <c r="P12" s="34"/>
      <c r="Q12" s="35"/>
    </row>
    <row r="13" spans="1:17" ht="15.75" x14ac:dyDescent="0.25">
      <c r="A13" s="345"/>
      <c r="B13" s="259" t="s">
        <v>25</v>
      </c>
      <c r="C13" s="260">
        <f>'[1]Français - 4 e trim'!C12</f>
        <v>0.29710999999999999</v>
      </c>
      <c r="D13" s="261"/>
      <c r="E13" s="47"/>
      <c r="F13" s="258">
        <f>'[1]Français - 4 e trim'!F12</f>
        <v>0.2874331</v>
      </c>
      <c r="G13" s="28"/>
      <c r="H13" s="30"/>
      <c r="I13" s="255">
        <f>'[1]Français - 4 e trim'!I12</f>
        <v>0.29560020000000004</v>
      </c>
      <c r="J13" s="261"/>
      <c r="K13" s="47"/>
      <c r="L13" s="255">
        <f>'[1]Français - 4 e trim'!L12</f>
        <v>0.35361129999999996</v>
      </c>
      <c r="M13" s="261"/>
      <c r="N13" s="47"/>
      <c r="O13" s="33">
        <f t="shared" si="0"/>
        <v>1.2337546000000001</v>
      </c>
      <c r="P13" s="34"/>
      <c r="Q13" s="35"/>
    </row>
    <row r="14" spans="1:17" ht="15.75" x14ac:dyDescent="0.25">
      <c r="A14" s="348" t="s">
        <v>26</v>
      </c>
      <c r="B14" s="262" t="s">
        <v>27</v>
      </c>
      <c r="C14" s="260">
        <f>'[1]Français - 4 e trim'!C13</f>
        <v>3.1205E-2</v>
      </c>
      <c r="D14" s="261"/>
      <c r="E14" s="47"/>
      <c r="F14" s="258">
        <f>'[1]Français - 4 e trim'!F13</f>
        <v>3.8060999999999998E-2</v>
      </c>
      <c r="G14" s="28"/>
      <c r="H14" s="30"/>
      <c r="I14" s="255">
        <f>'[1]Français - 4 e trim'!I13</f>
        <v>3.2811E-2</v>
      </c>
      <c r="J14" s="261"/>
      <c r="K14" s="47"/>
      <c r="L14" s="255">
        <f>'[1]Français - 4 e trim'!L13</f>
        <v>3.04275E-2</v>
      </c>
      <c r="M14" s="261"/>
      <c r="N14" s="47"/>
      <c r="O14" s="33">
        <f t="shared" si="0"/>
        <v>0.1325045</v>
      </c>
      <c r="P14" s="34"/>
      <c r="Q14" s="35"/>
    </row>
    <row r="15" spans="1:17" ht="15.75" x14ac:dyDescent="0.25">
      <c r="A15" s="349"/>
      <c r="B15" s="262" t="s">
        <v>28</v>
      </c>
      <c r="C15" s="260">
        <f>'[1]Français - 4 e trim'!C14</f>
        <v>7.6272999999999994E-2</v>
      </c>
      <c r="D15" s="261"/>
      <c r="E15" s="47"/>
      <c r="F15" s="258">
        <f>'[1]Français - 4 e trim'!F14</f>
        <v>0.1081216</v>
      </c>
      <c r="G15" s="28"/>
      <c r="H15" s="30"/>
      <c r="I15" s="255">
        <f>'[1]Français - 4 e trim'!I14</f>
        <v>8.7163500000000005E-2</v>
      </c>
      <c r="J15" s="261"/>
      <c r="K15" s="47"/>
      <c r="L15" s="255">
        <f>'[1]Français - 4 e trim'!L14</f>
        <v>8.3201999999999998E-2</v>
      </c>
      <c r="M15" s="261"/>
      <c r="N15" s="47"/>
      <c r="O15" s="33">
        <f t="shared" si="0"/>
        <v>0.35476010000000002</v>
      </c>
      <c r="P15" s="34"/>
      <c r="Q15" s="35"/>
    </row>
    <row r="16" spans="1:17" ht="15.75" x14ac:dyDescent="0.25">
      <c r="A16" s="349"/>
      <c r="B16" s="262" t="s">
        <v>29</v>
      </c>
      <c r="C16" s="260">
        <f>'[1]Français - 4 e trim'!C15</f>
        <v>8.7281499999999998E-2</v>
      </c>
      <c r="D16" s="261"/>
      <c r="E16" s="47"/>
      <c r="F16" s="258">
        <f>'[1]Français - 4 e trim'!F15</f>
        <v>8.2419999999999993E-2</v>
      </c>
      <c r="G16" s="28"/>
      <c r="H16" s="30"/>
      <c r="I16" s="255">
        <f>'[1]Français - 4 e trim'!I15</f>
        <v>8.0246499999999998E-2</v>
      </c>
      <c r="J16" s="261"/>
      <c r="K16" s="47"/>
      <c r="L16" s="255">
        <f>'[1]Français - 4 e trim'!L15</f>
        <v>7.9762100000000002E-2</v>
      </c>
      <c r="M16" s="261"/>
      <c r="N16" s="47"/>
      <c r="O16" s="33">
        <f t="shared" si="0"/>
        <v>0.32971010000000001</v>
      </c>
      <c r="P16" s="34"/>
      <c r="Q16" s="35"/>
    </row>
    <row r="17" spans="1:17" ht="15.75" x14ac:dyDescent="0.25">
      <c r="A17" s="350"/>
      <c r="B17" s="262" t="s">
        <v>111</v>
      </c>
      <c r="C17" s="263">
        <f>'[1]Français - 4 e trim'!C16</f>
        <v>7.2014999999999996E-2</v>
      </c>
      <c r="D17" s="39">
        <f>'[1]Français - 4 e trim'!D16</f>
        <v>5.5073999999999987</v>
      </c>
      <c r="E17" s="40">
        <f>'[1]Français - 4 e trim'!E16</f>
        <v>1.87425</v>
      </c>
      <c r="F17" s="258">
        <f>'[1]Français - 4 e trim'!F16</f>
        <v>8.7339700000000006E-2</v>
      </c>
      <c r="G17" s="39">
        <f>'[1]Français - 4 e trim'!G16</f>
        <v>5.5876000000000001</v>
      </c>
      <c r="H17" s="41">
        <f>'[1]Français - 4 e trim'!H16</f>
        <v>2.0989499999999999</v>
      </c>
      <c r="I17" s="255">
        <f>'[1]Français - 4 e trim'!I16</f>
        <v>6.1790400000000002E-2</v>
      </c>
      <c r="J17" s="39">
        <f>'[1]Français - 4 e trim'!J16</f>
        <v>4.3933</v>
      </c>
      <c r="K17" s="40">
        <f>'[1]Français - 4 e trim'!K16</f>
        <v>0.99187499999999995</v>
      </c>
      <c r="L17" s="255">
        <f>'[1]Français - 4 e trim'!L16</f>
        <v>8.3330199999999993E-2</v>
      </c>
      <c r="M17" s="39">
        <f>'[1]Français - 4 e trim'!M16</f>
        <v>6.1982999999999997</v>
      </c>
      <c r="N17" s="40">
        <f>'[1]Français - 4 e trim'!N16</f>
        <v>2.150525</v>
      </c>
      <c r="O17" s="264">
        <f t="shared" si="0"/>
        <v>0.3044753</v>
      </c>
      <c r="P17" s="44">
        <f>D17+G17+J17+M17</f>
        <v>21.686599999999999</v>
      </c>
      <c r="Q17" s="45">
        <f>E17+H17+K17+N17</f>
        <v>7.1155999999999997</v>
      </c>
    </row>
    <row r="18" spans="1:17" ht="30" x14ac:dyDescent="0.25">
      <c r="A18" s="46" t="s">
        <v>31</v>
      </c>
      <c r="B18" s="259" t="s">
        <v>32</v>
      </c>
      <c r="C18" s="260">
        <f>'[1]Français - 4 e trim'!C17</f>
        <v>0</v>
      </c>
      <c r="D18" s="39">
        <f>'[1]Français - 4 e trim'!D17</f>
        <v>6.2600000000000003E-2</v>
      </c>
      <c r="E18" s="47"/>
      <c r="F18" s="258">
        <f>'[1]Français - 4 e trim'!F17</f>
        <v>0</v>
      </c>
      <c r="G18" s="39">
        <f>'[1]Français - 4 e trim'!G17</f>
        <v>6.4299999999999996E-2</v>
      </c>
      <c r="H18" s="48"/>
      <c r="I18" s="255">
        <f>'[1]Français - 4 e trim'!I17</f>
        <v>4.973E-4</v>
      </c>
      <c r="J18" s="39">
        <f>'[1]Français - 4 e trim'!J17</f>
        <v>6.4299999999999996E-2</v>
      </c>
      <c r="K18" s="47"/>
      <c r="L18" s="255">
        <f>'[1]Français - 4 e trim'!L17</f>
        <v>4.8680000000000001E-4</v>
      </c>
      <c r="M18" s="39">
        <f>'[1]Français - 4 e trim'!M17</f>
        <v>6.9099999999999995E-2</v>
      </c>
      <c r="N18" s="29"/>
      <c r="O18" s="264">
        <f t="shared" si="0"/>
        <v>9.8409999999999991E-4</v>
      </c>
      <c r="P18" s="44">
        <f>D18+G18+J18+M18</f>
        <v>0.26029999999999998</v>
      </c>
      <c r="Q18" s="49"/>
    </row>
    <row r="19" spans="1:17" ht="16.5" thickBot="1" x14ac:dyDescent="0.3">
      <c r="A19" s="50" t="s">
        <v>33</v>
      </c>
      <c r="B19" s="265" t="s">
        <v>34</v>
      </c>
      <c r="C19" s="263">
        <f>'[1]Français - 4 e trim'!C18</f>
        <v>0</v>
      </c>
      <c r="D19" s="54"/>
      <c r="E19" s="55"/>
      <c r="F19" s="258">
        <f>'[1]Français - 4 e trim'!F18</f>
        <v>0</v>
      </c>
      <c r="G19" s="54"/>
      <c r="H19" s="56"/>
      <c r="I19" s="255">
        <f>'[1]Français - 4 e trim'!I18</f>
        <v>0</v>
      </c>
      <c r="J19" s="54"/>
      <c r="K19" s="55"/>
      <c r="L19" s="255">
        <f>'[1]Français - 4 e trim'!L18</f>
        <v>0</v>
      </c>
      <c r="M19" s="54"/>
      <c r="N19" s="55"/>
      <c r="O19" s="33">
        <f t="shared" si="0"/>
        <v>0</v>
      </c>
      <c r="P19" s="59"/>
      <c r="Q19" s="60"/>
    </row>
    <row r="20" spans="1:17" ht="16.5" thickBot="1" x14ac:dyDescent="0.3">
      <c r="A20" s="351" t="s">
        <v>112</v>
      </c>
      <c r="B20" s="402"/>
      <c r="C20" s="67">
        <f>SUM(C9:C19)</f>
        <v>3.5735947000000001</v>
      </c>
      <c r="D20" s="68">
        <f>D17+D18</f>
        <v>5.5699999999999985</v>
      </c>
      <c r="E20" s="69">
        <f>E17</f>
        <v>1.87425</v>
      </c>
      <c r="F20" s="67">
        <f>SUM(F9:F19)</f>
        <v>3.6807192999999994</v>
      </c>
      <c r="G20" s="68">
        <f>G17+G18</f>
        <v>5.6519000000000004</v>
      </c>
      <c r="H20" s="69">
        <f>H17</f>
        <v>2.0989499999999999</v>
      </c>
      <c r="I20" s="67">
        <f>SUM(I9:I19)</f>
        <v>3.7773292000000001</v>
      </c>
      <c r="J20" s="68">
        <f>J17+J18</f>
        <v>4.4576000000000002</v>
      </c>
      <c r="K20" s="69">
        <f>K17</f>
        <v>0.99187499999999995</v>
      </c>
      <c r="L20" s="67">
        <f>SUM(L9:L19)</f>
        <v>3.7040247999999996</v>
      </c>
      <c r="M20" s="68">
        <f>M17+M18</f>
        <v>6.2673999999999994</v>
      </c>
      <c r="N20" s="69">
        <f>N17</f>
        <v>2.150525</v>
      </c>
      <c r="O20" s="70">
        <f>SUM(O9:O19)</f>
        <v>14.735668</v>
      </c>
      <c r="P20" s="71">
        <f>P17+P18</f>
        <v>21.946899999999999</v>
      </c>
      <c r="Q20" s="72">
        <f>Q17</f>
        <v>7.1155999999999997</v>
      </c>
    </row>
    <row r="21" spans="1:17" ht="15.75" x14ac:dyDescent="0.25">
      <c r="A21" s="266"/>
      <c r="B21" s="267"/>
      <c r="C21" s="268"/>
      <c r="D21" s="268"/>
      <c r="E21" s="268"/>
      <c r="F21" s="269"/>
      <c r="G21" s="269"/>
      <c r="H21" s="269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x14ac:dyDescent="0.25">
      <c r="A22" s="73"/>
      <c r="B22" s="74"/>
      <c r="C22" s="74"/>
      <c r="D22" s="74"/>
      <c r="E22" s="74"/>
      <c r="F22" s="75"/>
      <c r="G22" s="75"/>
      <c r="H22" s="75"/>
      <c r="I22" s="75"/>
      <c r="J22" s="75"/>
      <c r="K22" s="75"/>
      <c r="L22" s="74"/>
      <c r="M22" s="74"/>
      <c r="N22" s="74"/>
      <c r="O22" s="270"/>
      <c r="P22" s="74"/>
      <c r="Q22" s="75"/>
    </row>
    <row r="23" spans="1:17" x14ac:dyDescent="0.25">
      <c r="A23" s="73"/>
      <c r="B23" s="74"/>
      <c r="C23" s="74"/>
      <c r="D23" s="74"/>
      <c r="E23" s="74"/>
      <c r="F23" s="75"/>
      <c r="G23" s="75"/>
      <c r="H23" s="75"/>
      <c r="I23" s="75"/>
      <c r="J23" s="75"/>
      <c r="K23" s="75"/>
      <c r="L23" s="74"/>
      <c r="M23" s="74"/>
      <c r="N23" s="74"/>
      <c r="O23" s="74"/>
      <c r="P23" s="74"/>
      <c r="Q23" s="75"/>
    </row>
    <row r="24" spans="1:17" x14ac:dyDescent="0.25">
      <c r="A24" s="73"/>
      <c r="B24" s="74"/>
      <c r="C24" s="74"/>
      <c r="D24" s="74"/>
      <c r="E24" s="74"/>
      <c r="F24" s="75"/>
      <c r="G24" s="75"/>
      <c r="H24" s="75"/>
      <c r="I24" s="75"/>
      <c r="J24" s="75"/>
      <c r="K24" s="75"/>
      <c r="L24" s="74"/>
      <c r="M24" s="74"/>
      <c r="N24" s="74"/>
      <c r="O24" s="74"/>
      <c r="P24" s="74"/>
      <c r="Q24" s="75"/>
    </row>
    <row r="25" spans="1:17" ht="20.25" x14ac:dyDescent="0.3">
      <c r="A25" s="333" t="s">
        <v>113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</row>
    <row r="26" spans="1:17" ht="16.5" thickBot="1" x14ac:dyDescent="0.3">
      <c r="A26" s="271"/>
      <c r="B26" s="74"/>
      <c r="C26" s="74"/>
      <c r="D26" s="74"/>
      <c r="E26" s="74"/>
      <c r="F26" s="75"/>
      <c r="G26" s="75"/>
      <c r="H26" s="75"/>
      <c r="I26" s="75"/>
      <c r="J26" s="75"/>
      <c r="K26" s="75"/>
      <c r="L26" s="74"/>
      <c r="M26" s="74"/>
      <c r="N26" s="74"/>
      <c r="O26" s="74"/>
      <c r="P26" s="74"/>
      <c r="Q26" s="75"/>
    </row>
    <row r="27" spans="1:17" x14ac:dyDescent="0.25">
      <c r="A27" s="334" t="s">
        <v>97</v>
      </c>
      <c r="B27" s="403" t="s">
        <v>4</v>
      </c>
      <c r="C27" s="398" t="s">
        <v>98</v>
      </c>
      <c r="D27" s="338"/>
      <c r="E27" s="399"/>
      <c r="F27" s="338" t="s">
        <v>99</v>
      </c>
      <c r="G27" s="338"/>
      <c r="H27" s="338"/>
      <c r="I27" s="400" t="s">
        <v>100</v>
      </c>
      <c r="J27" s="341"/>
      <c r="K27" s="353"/>
      <c r="L27" s="339" t="s">
        <v>101</v>
      </c>
      <c r="M27" s="338"/>
      <c r="N27" s="340"/>
      <c r="O27" s="338" t="s">
        <v>102</v>
      </c>
      <c r="P27" s="338"/>
      <c r="Q27" s="401"/>
    </row>
    <row r="28" spans="1:17" ht="33" thickBot="1" x14ac:dyDescent="0.3">
      <c r="A28" s="335"/>
      <c r="B28" s="404"/>
      <c r="C28" s="251" t="s">
        <v>103</v>
      </c>
      <c r="D28" s="4" t="s">
        <v>114</v>
      </c>
      <c r="E28" s="252" t="s">
        <v>105</v>
      </c>
      <c r="F28" s="3" t="s">
        <v>106</v>
      </c>
      <c r="G28" s="4" t="s">
        <v>115</v>
      </c>
      <c r="H28" s="5" t="s">
        <v>116</v>
      </c>
      <c r="I28" s="8" t="s">
        <v>106</v>
      </c>
      <c r="J28" s="4" t="s">
        <v>115</v>
      </c>
      <c r="K28" s="5" t="s">
        <v>116</v>
      </c>
      <c r="L28" s="8" t="s">
        <v>106</v>
      </c>
      <c r="M28" s="4" t="s">
        <v>115</v>
      </c>
      <c r="N28" s="5" t="s">
        <v>116</v>
      </c>
      <c r="O28" s="253" t="s">
        <v>106</v>
      </c>
      <c r="P28" s="4" t="s">
        <v>115</v>
      </c>
      <c r="Q28" s="9" t="s">
        <v>117</v>
      </c>
    </row>
    <row r="29" spans="1:17" ht="15.75" x14ac:dyDescent="0.25">
      <c r="A29" s="345" t="s">
        <v>19</v>
      </c>
      <c r="B29" s="10" t="s">
        <v>20</v>
      </c>
      <c r="C29" s="87">
        <f>'[1]Français - 4 e trim'!C25</f>
        <v>0.88925809999999994</v>
      </c>
      <c r="D29" s="88"/>
      <c r="E29" s="89"/>
      <c r="F29" s="84">
        <f>'[1]Français - 4 e trim'!F25</f>
        <v>0.91556800000000005</v>
      </c>
      <c r="G29" s="85"/>
      <c r="H29" s="86"/>
      <c r="I29" s="87">
        <f>'[1]Français - 4 e trim'!I25</f>
        <v>0.98565609999999992</v>
      </c>
      <c r="J29" s="88"/>
      <c r="K29" s="89"/>
      <c r="L29" s="84">
        <f>'[1]Français - 4 e trim'!L25</f>
        <v>0.93802569999999996</v>
      </c>
      <c r="M29" s="90"/>
      <c r="N29" s="91"/>
      <c r="O29" s="21">
        <f t="shared" ref="O29:O39" si="1">C29+F29+I29+L29</f>
        <v>3.7285078999999999</v>
      </c>
      <c r="P29" s="22"/>
      <c r="Q29" s="23"/>
    </row>
    <row r="30" spans="1:17" ht="15.75" x14ac:dyDescent="0.25">
      <c r="A30" s="345"/>
      <c r="B30" s="24" t="s">
        <v>21</v>
      </c>
      <c r="C30" s="272">
        <f>'[1]Français - 4 e trim'!C26</f>
        <v>9.1187399999999988E-2</v>
      </c>
      <c r="D30" s="99"/>
      <c r="E30" s="100"/>
      <c r="F30" s="273">
        <f>'[1]Français - 4 e trim'!F26</f>
        <v>9.0430300000000005E-2</v>
      </c>
      <c r="G30" s="97"/>
      <c r="H30" s="98"/>
      <c r="I30" s="87">
        <f>'[1]Français - 4 e trim'!I26</f>
        <v>9.6638600000000005E-2</v>
      </c>
      <c r="J30" s="99"/>
      <c r="K30" s="100"/>
      <c r="L30" s="84">
        <f>'[1]Français - 4 e trim'!L26</f>
        <v>0.10247160000000001</v>
      </c>
      <c r="M30" s="101"/>
      <c r="N30" s="102"/>
      <c r="O30" s="33">
        <f t="shared" si="1"/>
        <v>0.38072790000000001</v>
      </c>
      <c r="P30" s="34"/>
      <c r="Q30" s="35"/>
    </row>
    <row r="31" spans="1:17" ht="15.75" x14ac:dyDescent="0.25">
      <c r="A31" s="346"/>
      <c r="B31" s="24" t="s">
        <v>22</v>
      </c>
      <c r="C31" s="272">
        <f>'[1]Français - 4 e trim'!C27</f>
        <v>0.54888740000000003</v>
      </c>
      <c r="D31" s="99"/>
      <c r="E31" s="100"/>
      <c r="F31" s="273">
        <f>'[1]Français - 4 e trim'!F27</f>
        <v>0.5485276</v>
      </c>
      <c r="G31" s="97"/>
      <c r="H31" s="98"/>
      <c r="I31" s="87">
        <f>'[1]Français - 4 e trim'!I27</f>
        <v>0.457233</v>
      </c>
      <c r="J31" s="99"/>
      <c r="K31" s="100"/>
      <c r="L31" s="84">
        <f>'[1]Français - 4 e trim'!L27</f>
        <v>0.4021573</v>
      </c>
      <c r="M31" s="101"/>
      <c r="N31" s="102"/>
      <c r="O31" s="33">
        <f t="shared" si="1"/>
        <v>1.9568053000000001</v>
      </c>
      <c r="P31" s="34"/>
      <c r="Q31" s="35"/>
    </row>
    <row r="32" spans="1:17" ht="15.75" x14ac:dyDescent="0.25">
      <c r="A32" s="347" t="s">
        <v>23</v>
      </c>
      <c r="B32" s="24" t="s">
        <v>24</v>
      </c>
      <c r="C32" s="272">
        <f>'[1]Français - 4 e trim'!C28</f>
        <v>0.37263200000000002</v>
      </c>
      <c r="D32" s="99"/>
      <c r="E32" s="100"/>
      <c r="F32" s="273">
        <f>'[1]Français - 4 e trim'!F28</f>
        <v>0.38437929999999998</v>
      </c>
      <c r="G32" s="97"/>
      <c r="H32" s="98"/>
      <c r="I32" s="87">
        <f>'[1]Français - 4 e trim'!I28</f>
        <v>0.39963300000000002</v>
      </c>
      <c r="J32" s="99"/>
      <c r="K32" s="100"/>
      <c r="L32" s="84">
        <f>'[1]Français - 4 e trim'!L28</f>
        <v>0.39486179999999999</v>
      </c>
      <c r="M32" s="101"/>
      <c r="N32" s="102"/>
      <c r="O32" s="33">
        <f t="shared" si="1"/>
        <v>1.5515060999999999</v>
      </c>
      <c r="P32" s="34"/>
      <c r="Q32" s="35"/>
    </row>
    <row r="33" spans="1:17" ht="15.75" x14ac:dyDescent="0.25">
      <c r="A33" s="345"/>
      <c r="B33" s="24" t="s">
        <v>25</v>
      </c>
      <c r="C33" s="272">
        <f>'[1]Français - 4 e trim'!C29</f>
        <v>0.164822</v>
      </c>
      <c r="D33" s="99"/>
      <c r="E33" s="100"/>
      <c r="F33" s="273">
        <f>'[1]Français - 4 e trim'!F29</f>
        <v>0.13806589999999999</v>
      </c>
      <c r="G33" s="97"/>
      <c r="H33" s="98"/>
      <c r="I33" s="87">
        <f>'[1]Français - 4 e trim'!I29</f>
        <v>0.2249968</v>
      </c>
      <c r="J33" s="99"/>
      <c r="K33" s="100"/>
      <c r="L33" s="84">
        <f>'[1]Français - 4 e trim'!L29</f>
        <v>0.19709070000000001</v>
      </c>
      <c r="M33" s="101"/>
      <c r="N33" s="102"/>
      <c r="O33" s="33">
        <f t="shared" si="1"/>
        <v>0.72497539999999994</v>
      </c>
      <c r="P33" s="34"/>
      <c r="Q33" s="35"/>
    </row>
    <row r="34" spans="1:17" ht="15.75" x14ac:dyDescent="0.25">
      <c r="A34" s="348" t="s">
        <v>26</v>
      </c>
      <c r="B34" s="24" t="s">
        <v>27</v>
      </c>
      <c r="C34" s="272">
        <f>'[1]Français - 4 e trim'!C30</f>
        <v>3.1205E-2</v>
      </c>
      <c r="D34" s="99"/>
      <c r="E34" s="100"/>
      <c r="F34" s="273">
        <f>'[1]Français - 4 e trim'!F30</f>
        <v>2.5374000000000001E-2</v>
      </c>
      <c r="G34" s="97"/>
      <c r="H34" s="98"/>
      <c r="I34" s="87">
        <f>'[1]Français - 4 e trim'!I30</f>
        <v>3.2811E-2</v>
      </c>
      <c r="J34" s="99"/>
      <c r="K34" s="100"/>
      <c r="L34" s="84">
        <f>'[1]Français - 4 e trim'!L30</f>
        <v>3.04275E-2</v>
      </c>
      <c r="M34" s="101"/>
      <c r="N34" s="102"/>
      <c r="O34" s="33">
        <f t="shared" si="1"/>
        <v>0.11981749999999999</v>
      </c>
      <c r="P34" s="34"/>
      <c r="Q34" s="35"/>
    </row>
    <row r="35" spans="1:17" ht="15.75" x14ac:dyDescent="0.25">
      <c r="A35" s="349"/>
      <c r="B35" s="24" t="s">
        <v>28</v>
      </c>
      <c r="C35" s="272">
        <f>'[1]Français - 4 e trim'!C31</f>
        <v>7.627260000000001E-2</v>
      </c>
      <c r="D35" s="99"/>
      <c r="E35" s="100"/>
      <c r="F35" s="273">
        <f>'[1]Français - 4 e trim'!F31</f>
        <v>4.3097400000000001E-2</v>
      </c>
      <c r="G35" s="97"/>
      <c r="H35" s="98"/>
      <c r="I35" s="87">
        <f>'[1]Français - 4 e trim'!I31</f>
        <v>8.7163500000000005E-2</v>
      </c>
      <c r="J35" s="99"/>
      <c r="K35" s="100"/>
      <c r="L35" s="84">
        <f>'[1]Français - 4 e trim'!L31</f>
        <v>8.3201999999999998E-2</v>
      </c>
      <c r="M35" s="101"/>
      <c r="N35" s="102"/>
      <c r="O35" s="33">
        <f t="shared" si="1"/>
        <v>0.28973550000000003</v>
      </c>
      <c r="P35" s="34"/>
      <c r="Q35" s="35"/>
    </row>
    <row r="36" spans="1:17" ht="15.75" x14ac:dyDescent="0.25">
      <c r="A36" s="349"/>
      <c r="B36" s="24" t="s">
        <v>29</v>
      </c>
      <c r="C36" s="274">
        <f>'[1]Français - 4 e trim'!C32</f>
        <v>0.1817985</v>
      </c>
      <c r="D36" s="99"/>
      <c r="E36" s="100"/>
      <c r="F36" s="273">
        <f>'[1]Français - 4 e trim'!F32</f>
        <v>0.1717603</v>
      </c>
      <c r="G36" s="97"/>
      <c r="H36" s="98"/>
      <c r="I36" s="87">
        <f>'[1]Français - 4 e trim'!I32</f>
        <v>0.19177549999999999</v>
      </c>
      <c r="J36" s="99"/>
      <c r="K36" s="100"/>
      <c r="L36" s="84">
        <f>'[1]Français - 4 e trim'!L32</f>
        <v>0.19061790000000001</v>
      </c>
      <c r="M36" s="101"/>
      <c r="N36" s="102"/>
      <c r="O36" s="33">
        <f t="shared" si="1"/>
        <v>0.73595219999999995</v>
      </c>
      <c r="P36" s="34"/>
      <c r="Q36" s="35"/>
    </row>
    <row r="37" spans="1:17" ht="15.75" x14ac:dyDescent="0.25">
      <c r="A37" s="350"/>
      <c r="B37" s="24" t="s">
        <v>30</v>
      </c>
      <c r="C37" s="275">
        <f>'[1]Français - 4 e trim'!C33</f>
        <v>0.17684900000000001</v>
      </c>
      <c r="D37" s="94">
        <f>'[1]Français - 4 e trim'!D33</f>
        <v>14.429</v>
      </c>
      <c r="E37" s="106">
        <f>'[1]Français - 4 e trim'!E33</f>
        <v>5.6227499999999999</v>
      </c>
      <c r="F37" s="273">
        <f>'[1]Français - 4 e trim'!F33</f>
        <v>0.21448229999999999</v>
      </c>
      <c r="G37" s="104">
        <f>'[1]Français - 4 e trim'!G33</f>
        <v>14.6388</v>
      </c>
      <c r="H37" s="105">
        <f>'[1]Français - 4 e trim'!H33</f>
        <v>6.2970500000000005</v>
      </c>
      <c r="I37" s="87">
        <f>'[1]Français - 4 e trim'!I33</f>
        <v>0.11544560000000001</v>
      </c>
      <c r="J37" s="94">
        <f>'[1]Français - 4 e trim'!J33</f>
        <v>8.4527000000000001</v>
      </c>
      <c r="K37" s="106">
        <f>'[1]Français - 4 e trim'!K33</f>
        <v>2.975625</v>
      </c>
      <c r="L37" s="84">
        <f>'[1]Français - 4 e trim'!L33</f>
        <v>0.20463579999999998</v>
      </c>
      <c r="M37" s="104">
        <f>'[1]Français - 4 e trim'!M33</f>
        <v>16.238799999999998</v>
      </c>
      <c r="N37" s="276">
        <f>'[1]Français - 4 e trim'!N33</f>
        <v>6.4515750000000001</v>
      </c>
      <c r="O37" s="264">
        <f t="shared" si="1"/>
        <v>0.7114126999999999</v>
      </c>
      <c r="P37" s="44">
        <f>D37+G37+J37+M37</f>
        <v>53.759299999999996</v>
      </c>
      <c r="Q37" s="45">
        <f>E37+H37+K37+N37</f>
        <v>21.347000000000001</v>
      </c>
    </row>
    <row r="38" spans="1:17" ht="30" x14ac:dyDescent="0.25">
      <c r="A38" s="46" t="s">
        <v>31</v>
      </c>
      <c r="B38" s="108" t="s">
        <v>32</v>
      </c>
      <c r="C38" s="87">
        <f>'[1]Français - 4 e trim'!C34</f>
        <v>4.0109999999999998E-3</v>
      </c>
      <c r="D38" s="94">
        <f>'[1]Français - 4 e trim'!D34</f>
        <v>0.43410000000000004</v>
      </c>
      <c r="E38" s="110"/>
      <c r="F38" s="273">
        <f>'[1]Français - 4 e trim'!F34</f>
        <v>4.1076000000000003E-3</v>
      </c>
      <c r="G38" s="104">
        <f>'[1]Français - 4 e trim'!G34</f>
        <v>0.44580000000000003</v>
      </c>
      <c r="H38" s="109"/>
      <c r="I38" s="87">
        <f>'[1]Français - 4 e trim'!I34</f>
        <v>3.4494999999999999E-3</v>
      </c>
      <c r="J38" s="94">
        <f>'[1]Français - 4 e trim'!J34</f>
        <v>0.44619999999999999</v>
      </c>
      <c r="K38" s="110"/>
      <c r="L38" s="84">
        <f>'[1]Français - 4 e trim'!L34</f>
        <v>3.3763E-3</v>
      </c>
      <c r="M38" s="104">
        <f>'[1]Français - 4 e trim'!M34</f>
        <v>0.47939999999999999</v>
      </c>
      <c r="N38" s="277"/>
      <c r="O38" s="264">
        <f t="shared" si="1"/>
        <v>1.49444E-2</v>
      </c>
      <c r="P38" s="44">
        <f>D38+G38+J38+M38</f>
        <v>1.8055000000000001</v>
      </c>
      <c r="Q38" s="49"/>
    </row>
    <row r="39" spans="1:17" ht="16.5" thickBot="1" x14ac:dyDescent="0.3">
      <c r="A39" s="50" t="s">
        <v>33</v>
      </c>
      <c r="B39" s="111" t="s">
        <v>34</v>
      </c>
      <c r="C39" s="278">
        <f>'[1]Français - 4 e trim'!C35</f>
        <v>0</v>
      </c>
      <c r="D39" s="114"/>
      <c r="E39" s="115"/>
      <c r="F39" s="279">
        <f>'[1]Français - 4 e trim'!F35</f>
        <v>0</v>
      </c>
      <c r="G39" s="112"/>
      <c r="H39" s="113"/>
      <c r="I39" s="87">
        <f>'[1]Français - 4 e trim'!I35</f>
        <v>0</v>
      </c>
      <c r="J39" s="114"/>
      <c r="K39" s="115"/>
      <c r="L39" s="84">
        <f>'[1]Français - 4 e trim'!L35</f>
        <v>0</v>
      </c>
      <c r="M39" s="112"/>
      <c r="N39" s="280"/>
      <c r="O39" s="33">
        <f t="shared" si="1"/>
        <v>0</v>
      </c>
      <c r="P39" s="59"/>
      <c r="Q39" s="60"/>
    </row>
    <row r="40" spans="1:17" ht="16.5" thickBot="1" x14ac:dyDescent="0.3">
      <c r="A40" s="351" t="s">
        <v>112</v>
      </c>
      <c r="B40" s="402"/>
      <c r="C40" s="67">
        <f>SUM(C29:C39)</f>
        <v>2.5369229999999998</v>
      </c>
      <c r="D40" s="68">
        <f>D37+D38</f>
        <v>14.863100000000001</v>
      </c>
      <c r="E40" s="69">
        <f>E37</f>
        <v>5.6227499999999999</v>
      </c>
      <c r="F40" s="67">
        <f>SUM(F29:F39)</f>
        <v>2.5357927</v>
      </c>
      <c r="G40" s="68">
        <f>G37+G38</f>
        <v>15.0846</v>
      </c>
      <c r="H40" s="69">
        <f>H37</f>
        <v>6.2970500000000005</v>
      </c>
      <c r="I40" s="67">
        <f>SUM(I29:I39)</f>
        <v>2.5948026</v>
      </c>
      <c r="J40" s="68">
        <f>J37+J38</f>
        <v>8.8988999999999994</v>
      </c>
      <c r="K40" s="69">
        <f>K37</f>
        <v>2.975625</v>
      </c>
      <c r="L40" s="120">
        <f>SUM(L29:L39)</f>
        <v>2.5468666000000004</v>
      </c>
      <c r="M40" s="124">
        <f>SUM(M37:M38)</f>
        <v>16.718199999999996</v>
      </c>
      <c r="N40" s="123">
        <f>SUM(N29:N39)</f>
        <v>6.4515750000000001</v>
      </c>
      <c r="O40" s="70">
        <f>SUM(O29:O39)</f>
        <v>10.214384899999999</v>
      </c>
      <c r="P40" s="68">
        <f>P37+P38</f>
        <v>55.564799999999998</v>
      </c>
      <c r="Q40" s="126">
        <f>SUM(Q37)</f>
        <v>21.347000000000001</v>
      </c>
    </row>
    <row r="41" spans="1:17" ht="15.75" x14ac:dyDescent="0.25">
      <c r="A41" s="130"/>
      <c r="B41" s="130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ht="15.75" x14ac:dyDescent="0.25">
      <c r="A42" s="281"/>
      <c r="B42" s="130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ht="15.75" x14ac:dyDescent="0.25">
      <c r="A43" s="132"/>
      <c r="B43" s="127"/>
      <c r="C43" s="133"/>
      <c r="D43" s="133"/>
      <c r="E43" s="133"/>
      <c r="F43" s="133"/>
      <c r="G43" s="133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26.25" x14ac:dyDescent="0.25">
      <c r="A44" s="360" t="s">
        <v>118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</row>
    <row r="45" spans="1:17" ht="20.25" x14ac:dyDescent="0.3">
      <c r="A45" s="333" t="s">
        <v>119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</row>
    <row r="46" spans="1:17" ht="16.5" thickBot="1" x14ac:dyDescent="0.3">
      <c r="A46" s="135"/>
      <c r="B46" s="74"/>
      <c r="C46" s="74"/>
      <c r="D46" s="74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282"/>
      <c r="P46" s="75"/>
      <c r="Q46" s="75"/>
    </row>
    <row r="47" spans="1:17" ht="48" thickBot="1" x14ac:dyDescent="0.3">
      <c r="A47" s="75"/>
      <c r="B47" s="75"/>
      <c r="C47" s="75"/>
      <c r="D47" s="75"/>
      <c r="E47" s="358" t="s">
        <v>120</v>
      </c>
      <c r="F47" s="359"/>
      <c r="G47" s="137" t="s">
        <v>121</v>
      </c>
      <c r="H47" s="137" t="s">
        <v>122</v>
      </c>
      <c r="I47" s="137" t="s">
        <v>123</v>
      </c>
      <c r="J47" s="137" t="s">
        <v>124</v>
      </c>
      <c r="K47" s="283" t="s">
        <v>125</v>
      </c>
      <c r="L47" s="75"/>
      <c r="M47" s="75"/>
      <c r="N47" s="75"/>
      <c r="O47" s="140"/>
      <c r="P47" s="140"/>
      <c r="Q47" s="74"/>
    </row>
    <row r="48" spans="1:17" ht="15.75" x14ac:dyDescent="0.25">
      <c r="A48" s="75"/>
      <c r="B48" s="75"/>
      <c r="C48" s="75"/>
      <c r="D48" s="75"/>
      <c r="E48" s="361" t="s">
        <v>126</v>
      </c>
      <c r="F48" s="362"/>
      <c r="G48" s="284">
        <f>'[1]Français - 4 e trim'!G44</f>
        <v>4.5548150000000005</v>
      </c>
      <c r="H48" s="284">
        <f>'[1]Français - 4 e trim'!H44</f>
        <v>101.3993</v>
      </c>
      <c r="I48" s="284">
        <f>'[1]Français - 4 e trim'!I44</f>
        <v>461.85505262950005</v>
      </c>
      <c r="J48" s="284">
        <f>'[1]Français - 4 e trim'!J44</f>
        <v>585.04200000000003</v>
      </c>
      <c r="K48" s="285">
        <f>'[1]Français - 4 e trim'!K44</f>
        <v>270.20460370046794</v>
      </c>
      <c r="L48" s="75"/>
      <c r="M48" s="75"/>
      <c r="N48" s="75"/>
      <c r="O48" s="144"/>
      <c r="P48" s="144"/>
      <c r="Q48" s="74"/>
    </row>
    <row r="49" spans="1:17" ht="15.75" x14ac:dyDescent="0.25">
      <c r="A49" s="75"/>
      <c r="B49" s="75"/>
      <c r="C49" s="75"/>
      <c r="D49" s="75"/>
      <c r="E49" s="363" t="s">
        <v>127</v>
      </c>
      <c r="F49" s="364"/>
      <c r="G49" s="146">
        <f>'[1]Français - 4 e trim'!G45</f>
        <v>2.5008310000000002</v>
      </c>
      <c r="H49" s="146">
        <f>'[1]Français - 4 e trim'!H45</f>
        <v>119.4954</v>
      </c>
      <c r="I49" s="146">
        <f>'[1]Français - 4 e trim'!I45</f>
        <v>298.83780067740003</v>
      </c>
      <c r="J49" s="146">
        <f>'[1]Français - 4 e trim'!J45</f>
        <v>621.27300000000002</v>
      </c>
      <c r="K49" s="196">
        <f>'[1]Français - 4 e trim'!K45</f>
        <v>185.65985694025034</v>
      </c>
      <c r="L49" s="75"/>
      <c r="M49" s="75"/>
      <c r="N49" s="75"/>
      <c r="O49" s="144"/>
      <c r="P49" s="144"/>
      <c r="Q49" s="74"/>
    </row>
    <row r="50" spans="1:17" ht="15.75" x14ac:dyDescent="0.25">
      <c r="A50" s="75"/>
      <c r="B50" s="75"/>
      <c r="C50" s="75"/>
      <c r="D50" s="75"/>
      <c r="E50" s="363" t="s">
        <v>128</v>
      </c>
      <c r="F50" s="364"/>
      <c r="G50" s="286">
        <f>'[1]Français - 4 e trim'!G46</f>
        <v>4.1153799999999991</v>
      </c>
      <c r="H50" s="286">
        <f>'[1]Français - 4 e trim'!H46</f>
        <v>100.0887</v>
      </c>
      <c r="I50" s="286">
        <f>'[1]Français - 4 e trim'!I46</f>
        <v>411.90303420599992</v>
      </c>
      <c r="J50" s="286">
        <f>'[1]Français - 4 e trim'!J46</f>
        <v>651.23599999999999</v>
      </c>
      <c r="K50" s="287">
        <f>'[1]Français - 4 e trim'!K46</f>
        <v>268.24608438417857</v>
      </c>
      <c r="L50" s="75"/>
      <c r="M50" s="75"/>
      <c r="N50" s="75"/>
      <c r="O50" s="148"/>
      <c r="P50" s="148"/>
      <c r="Q50" s="74"/>
    </row>
    <row r="51" spans="1:17" ht="16.5" thickBot="1" x14ac:dyDescent="0.3">
      <c r="A51" s="75"/>
      <c r="B51" s="75"/>
      <c r="C51" s="75"/>
      <c r="D51" s="75"/>
      <c r="E51" s="354" t="s">
        <v>129</v>
      </c>
      <c r="F51" s="355"/>
      <c r="G51" s="288">
        <f>'[1]Français - 4 e trim'!G47</f>
        <v>4.06182</v>
      </c>
      <c r="H51" s="288">
        <f>'[1]Français - 4 e trim'!H47</f>
        <v>88.146199999999993</v>
      </c>
      <c r="I51" s="288">
        <f>'[1]Français - 4 e trim'!I47</f>
        <v>358.03399808399996</v>
      </c>
      <c r="J51" s="288">
        <f>'[1]Français - 4 e trim'!J47</f>
        <v>647.53399999999999</v>
      </c>
      <c r="K51" s="289">
        <f>'[1]Français - 4 e trim'!K47</f>
        <v>231.83918691532483</v>
      </c>
      <c r="L51" s="75"/>
      <c r="M51" s="75"/>
      <c r="N51" s="75"/>
      <c r="O51" s="150"/>
      <c r="P51" s="150"/>
      <c r="Q51" s="74"/>
    </row>
    <row r="52" spans="1:17" ht="16.5" thickBot="1" x14ac:dyDescent="0.3">
      <c r="A52" s="75"/>
      <c r="B52" s="75"/>
      <c r="C52" s="75"/>
      <c r="D52" s="75"/>
      <c r="E52" s="351" t="s">
        <v>112</v>
      </c>
      <c r="F52" s="356"/>
      <c r="G52" s="151">
        <f>SUM(G48:G51)</f>
        <v>15.232846000000002</v>
      </c>
      <c r="H52" s="152">
        <v>0</v>
      </c>
      <c r="I52" s="151">
        <f>SUM(I48:I51)</f>
        <v>1530.6298855968998</v>
      </c>
      <c r="J52" s="152">
        <v>0</v>
      </c>
      <c r="K52" s="164">
        <f>SUM(K48:K51)</f>
        <v>955.94973194022168</v>
      </c>
      <c r="L52" s="75"/>
      <c r="M52" s="75"/>
      <c r="N52" s="75"/>
      <c r="O52" s="154"/>
      <c r="P52" s="154"/>
      <c r="Q52" s="74"/>
    </row>
    <row r="53" spans="1:17" ht="15.75" x14ac:dyDescent="0.25">
      <c r="A53" s="266"/>
      <c r="B53" s="167"/>
      <c r="C53" s="167"/>
      <c r="D53" s="167"/>
      <c r="E53" s="167"/>
      <c r="F53" s="167"/>
      <c r="G53" s="75"/>
      <c r="H53" s="154"/>
      <c r="I53" s="75"/>
      <c r="J53" s="75"/>
      <c r="K53" s="154"/>
      <c r="L53" s="75"/>
      <c r="M53" s="75"/>
      <c r="N53" s="75"/>
      <c r="O53" s="154"/>
      <c r="P53" s="154"/>
      <c r="Q53" s="74"/>
    </row>
    <row r="54" spans="1:17" ht="20.25" x14ac:dyDescent="0.25">
      <c r="A54" s="374" t="s">
        <v>130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</row>
    <row r="55" spans="1:17" ht="20.25" thickBot="1" x14ac:dyDescent="0.35">
      <c r="A55" s="357" t="s">
        <v>131</v>
      </c>
      <c r="B55" s="357"/>
      <c r="C55" s="357"/>
      <c r="D55" s="357"/>
      <c r="E55" s="357"/>
      <c r="F55" s="357"/>
      <c r="G55" s="75"/>
      <c r="H55" s="75"/>
      <c r="I55" s="357" t="s">
        <v>132</v>
      </c>
      <c r="J55" s="357"/>
      <c r="K55" s="357"/>
      <c r="L55" s="357"/>
      <c r="M55" s="357"/>
      <c r="N55" s="357"/>
      <c r="O55" s="357"/>
      <c r="P55" s="75"/>
      <c r="Q55" s="75"/>
    </row>
    <row r="56" spans="1:17" ht="35.25" thickBot="1" x14ac:dyDescent="0.3">
      <c r="A56" s="290" t="s">
        <v>120</v>
      </c>
      <c r="B56" s="137" t="s">
        <v>133</v>
      </c>
      <c r="C56" s="137" t="s">
        <v>134</v>
      </c>
      <c r="D56" s="137" t="s">
        <v>135</v>
      </c>
      <c r="E56" s="137" t="s">
        <v>136</v>
      </c>
      <c r="F56" s="156" t="s">
        <v>137</v>
      </c>
      <c r="G56" s="74"/>
      <c r="H56" s="140"/>
      <c r="I56" s="358" t="s">
        <v>120</v>
      </c>
      <c r="J56" s="359"/>
      <c r="K56" s="137" t="s">
        <v>138</v>
      </c>
      <c r="L56" s="137" t="s">
        <v>134</v>
      </c>
      <c r="M56" s="137" t="s">
        <v>135</v>
      </c>
      <c r="N56" s="137" t="s">
        <v>136</v>
      </c>
      <c r="O56" s="156" t="s">
        <v>137</v>
      </c>
      <c r="P56" s="140"/>
    </row>
    <row r="57" spans="1:17" ht="15.75" x14ac:dyDescent="0.25">
      <c r="A57" s="291" t="s">
        <v>139</v>
      </c>
      <c r="B57" s="159">
        <f>'[1]Français - 4 e trim'!B53</f>
        <v>0.83760000000000001</v>
      </c>
      <c r="C57" s="159">
        <f>'[1]Français - 4 e trim'!C53</f>
        <v>1429.1990000000001</v>
      </c>
      <c r="D57" s="159">
        <f>'[1]Français - 4 e trim'!D53</f>
        <v>1.1970970824</v>
      </c>
      <c r="E57" s="159">
        <f>'[1]Français - 4 e trim'!E53</f>
        <v>585.04200000000003</v>
      </c>
      <c r="F57" s="292">
        <f>'[1]Français - 4 e trim'!F53</f>
        <v>2.046172894253746</v>
      </c>
      <c r="G57" s="74"/>
      <c r="H57" s="144"/>
      <c r="I57" s="407" t="s">
        <v>126</v>
      </c>
      <c r="J57" s="408"/>
      <c r="K57" s="159">
        <f>'[1]Français - 4 e trim'!K53</f>
        <v>3.1017969999999999</v>
      </c>
      <c r="L57" s="159">
        <f>'[1]Français - 4 e trim'!L53</f>
        <v>1563.4739999999999</v>
      </c>
      <c r="M57" s="159">
        <f>'[1]Français - 4 e trim'!M53</f>
        <v>4.8495789627779997</v>
      </c>
      <c r="N57" s="159">
        <f>'[1]Français - 4 e trim'!N53</f>
        <v>585.04200000000003</v>
      </c>
      <c r="O57" s="292">
        <f>'[1]Français - 4 e trim'!O53</f>
        <v>8.2892834408093758</v>
      </c>
      <c r="P57" s="144"/>
    </row>
    <row r="58" spans="1:17" ht="18.75" x14ac:dyDescent="0.25">
      <c r="A58" s="195" t="s">
        <v>140</v>
      </c>
      <c r="B58" s="146">
        <f>'[1]Français - 4 e trim'!B54</f>
        <v>0.76476200000000005</v>
      </c>
      <c r="C58" s="146">
        <f>'[1]Français - 4 e trim'!C54</f>
        <v>1429.1991</v>
      </c>
      <c r="D58" s="146">
        <f>'[1]Français - 4 e trim'!D54</f>
        <v>1.0929971621142001</v>
      </c>
      <c r="E58" s="146">
        <f>'[1]Français - 4 e trim'!E54</f>
        <v>621.27300000000002</v>
      </c>
      <c r="F58" s="196">
        <f>'[1]Français - 4 e trim'!F54</f>
        <v>1.759286436259422</v>
      </c>
      <c r="G58" s="74"/>
      <c r="H58" s="148"/>
      <c r="I58" s="409" t="s">
        <v>127</v>
      </c>
      <c r="J58" s="410"/>
      <c r="K58" s="146">
        <f>'[1]Français - 4 e trim'!K54</f>
        <v>2.849078</v>
      </c>
      <c r="L58" s="146">
        <f>'[1]Français - 4 e trim'!L54</f>
        <v>1563.4735000000001</v>
      </c>
      <c r="M58" s="146">
        <f>'[1]Français - 4 e trim'!M54</f>
        <v>4.4544579524330006</v>
      </c>
      <c r="N58" s="146">
        <f>'[1]Français - 4 e trim'!N54</f>
        <v>621.27300000000002</v>
      </c>
      <c r="O58" s="196">
        <f>'[1]Français - 4 e trim'!O54</f>
        <v>7.1698882012142811</v>
      </c>
      <c r="P58" s="148"/>
    </row>
    <row r="59" spans="1:17" ht="15.75" x14ac:dyDescent="0.25">
      <c r="A59" s="195" t="s">
        <v>141</v>
      </c>
      <c r="B59" s="146">
        <f>'[1]Français - 4 e trim'!B55</f>
        <v>0.71765699999999999</v>
      </c>
      <c r="C59" s="146">
        <f>'[1]Français - 4 e trim'!C55</f>
        <v>1587.528</v>
      </c>
      <c r="D59" s="146">
        <f>'[1]Français - 4 e trim'!D55</f>
        <v>1.139300581896</v>
      </c>
      <c r="E59" s="146">
        <f>'[1]Français - 4 e trim'!E55</f>
        <v>651.23599999999999</v>
      </c>
      <c r="F59" s="196">
        <f>'[1]Français - 4 e trim'!F55</f>
        <v>1.7494434919076955</v>
      </c>
      <c r="G59" s="74"/>
      <c r="H59" s="148"/>
      <c r="I59" s="409" t="s">
        <v>128</v>
      </c>
      <c r="J59" s="410"/>
      <c r="K59" s="146">
        <f>'[1]Français - 4 e trim'!K55</f>
        <v>2.6836630000000001</v>
      </c>
      <c r="L59" s="146">
        <f>'[1]Français - 4 e trim'!L55</f>
        <v>1736.673</v>
      </c>
      <c r="M59" s="146">
        <f>'[1]Français - 4 e trim'!M55</f>
        <v>4.6606450731989995</v>
      </c>
      <c r="N59" s="146">
        <f>'[1]Français - 4 e trim'!N55</f>
        <v>651.23599999999999</v>
      </c>
      <c r="O59" s="196">
        <f>'[1]Français - 4 e trim'!O55</f>
        <v>7.1566146115985596</v>
      </c>
      <c r="P59" s="148"/>
    </row>
    <row r="60" spans="1:17" ht="19.5" thickBot="1" x14ac:dyDescent="0.3">
      <c r="A60" s="293" t="s">
        <v>142</v>
      </c>
      <c r="B60" s="171">
        <f>'[1]Français - 4 e trim'!B56</f>
        <v>0.84156399999999998</v>
      </c>
      <c r="C60" s="171">
        <f>'[1]Français - 4 e trim'!C56</f>
        <v>1532.7750000000001</v>
      </c>
      <c r="D60" s="171">
        <f>'[1]Français - 4 e trim'!D56</f>
        <v>1.2899282600999999</v>
      </c>
      <c r="E60" s="171">
        <f>'[1]Français - 4 e trim'!E56</f>
        <v>647.53399999999999</v>
      </c>
      <c r="F60" s="294">
        <f>'[1]Français - 4 e trim'!F56</f>
        <v>1.9920625945510197</v>
      </c>
      <c r="G60" s="74"/>
      <c r="H60" s="150"/>
      <c r="I60" s="411" t="s">
        <v>129</v>
      </c>
      <c r="J60" s="412"/>
      <c r="K60" s="171">
        <f>'[1]Français - 4 e trim'!K56</f>
        <v>3.1203949999999998</v>
      </c>
      <c r="L60" s="171">
        <f>'[1]Français - 4 e trim'!L56</f>
        <v>1676.7570000000001</v>
      </c>
      <c r="M60" s="171">
        <f>'[1]Français - 4 e trim'!M56</f>
        <v>5.2321441590150002</v>
      </c>
      <c r="N60" s="171">
        <f>'[1]Français - 4 e trim'!N56</f>
        <v>647.53399999999999</v>
      </c>
      <c r="O60" s="294">
        <f>'[1]Français - 4 e trim'!O56</f>
        <v>8.0801072360910791</v>
      </c>
      <c r="P60" s="150"/>
    </row>
    <row r="61" spans="1:17" ht="16.5" thickBot="1" x14ac:dyDescent="0.3">
      <c r="A61" s="201" t="s">
        <v>112</v>
      </c>
      <c r="B61" s="151">
        <f>SUM(B57:B60)</f>
        <v>3.1615830000000003</v>
      </c>
      <c r="C61" s="152">
        <v>0</v>
      </c>
      <c r="D61" s="151">
        <f>SUM(D57:D60)</f>
        <v>4.7193230865102</v>
      </c>
      <c r="E61" s="152">
        <v>0</v>
      </c>
      <c r="F61" s="164">
        <f>SUM(F57:F60)</f>
        <v>7.5469654169718829</v>
      </c>
      <c r="G61" s="74"/>
      <c r="H61" s="144"/>
      <c r="I61" s="358" t="s">
        <v>112</v>
      </c>
      <c r="J61" s="359"/>
      <c r="K61" s="151">
        <f>SUM(K57:K60)</f>
        <v>11.754932999999999</v>
      </c>
      <c r="L61" s="152">
        <v>0</v>
      </c>
      <c r="M61" s="151">
        <f>SUM(M57:M60)</f>
        <v>19.196826147425</v>
      </c>
      <c r="N61" s="152">
        <v>0</v>
      </c>
      <c r="O61" s="164">
        <f>SUM(O57:O60)</f>
        <v>30.695893489713299</v>
      </c>
      <c r="P61" s="144"/>
    </row>
    <row r="62" spans="1:17" ht="20.25" thickBot="1" x14ac:dyDescent="0.35">
      <c r="A62" s="175"/>
      <c r="B62" s="175"/>
      <c r="C62" s="175"/>
      <c r="D62" s="175"/>
      <c r="E62" s="357" t="s">
        <v>143</v>
      </c>
      <c r="F62" s="357"/>
      <c r="G62" s="357"/>
      <c r="H62" s="357"/>
      <c r="I62" s="357"/>
      <c r="J62" s="357"/>
      <c r="K62" s="357"/>
      <c r="L62" s="167"/>
      <c r="M62" s="167"/>
      <c r="N62" s="167"/>
      <c r="O62" s="144"/>
      <c r="P62" s="144"/>
    </row>
    <row r="63" spans="1:17" ht="35.25" thickBot="1" x14ac:dyDescent="0.3">
      <c r="A63" s="75"/>
      <c r="B63" s="75"/>
      <c r="C63" s="75"/>
      <c r="D63" s="75"/>
      <c r="E63" s="405" t="s">
        <v>120</v>
      </c>
      <c r="F63" s="406"/>
      <c r="G63" s="137" t="s">
        <v>144</v>
      </c>
      <c r="H63" s="137" t="s">
        <v>145</v>
      </c>
      <c r="I63" s="137" t="s">
        <v>146</v>
      </c>
      <c r="J63" s="137" t="s">
        <v>147</v>
      </c>
      <c r="K63" s="156" t="s">
        <v>148</v>
      </c>
      <c r="L63" s="144"/>
      <c r="N63" s="144"/>
      <c r="P63" s="144"/>
    </row>
    <row r="64" spans="1:17" ht="15.75" x14ac:dyDescent="0.25">
      <c r="A64" s="75"/>
      <c r="B64" s="75"/>
      <c r="C64" s="75"/>
      <c r="D64" s="75"/>
      <c r="E64" s="363" t="s">
        <v>126</v>
      </c>
      <c r="F64" s="364"/>
      <c r="G64" s="169">
        <f>'[1]Français - 4 e trim'!G61</f>
        <v>4.6551499999999999</v>
      </c>
      <c r="H64" s="169">
        <f>'[1]Français - 4 e trim'!H61</f>
        <v>12.084199999999999</v>
      </c>
      <c r="I64" s="169">
        <f>'[1]Français - 4 e trim'!I61</f>
        <v>32.910814381622465</v>
      </c>
      <c r="J64" s="169">
        <f>'[1]Français - 4 e trim'!J61</f>
        <v>585.04200000000003</v>
      </c>
      <c r="K64" s="238">
        <f>'[1]Français - 4 e trim'!K61</f>
        <v>56.253763629999995</v>
      </c>
      <c r="L64" s="144"/>
      <c r="N64" s="144"/>
      <c r="P64" s="144"/>
    </row>
    <row r="65" spans="1:17" ht="15.75" x14ac:dyDescent="0.25">
      <c r="A65" s="75"/>
      <c r="B65" s="75"/>
      <c r="C65" s="75"/>
      <c r="D65" s="75"/>
      <c r="E65" s="363" t="s">
        <v>127</v>
      </c>
      <c r="F65" s="364"/>
      <c r="G65" s="146">
        <f>'[1]Français - 4 e trim'!G62</f>
        <v>4.8025525</v>
      </c>
      <c r="H65" s="146">
        <f>'[1]Français - 4 e trim'!H62</f>
        <v>14.7438</v>
      </c>
      <c r="I65" s="146">
        <f>'[1]Français - 4 e trim'!I62</f>
        <v>43.991020023718519</v>
      </c>
      <c r="J65" s="146">
        <f>'[1]Français - 4 e trim'!J62</f>
        <v>621.27300000000002</v>
      </c>
      <c r="K65" s="196">
        <f>'[1]Français - 4 e trim'!K62</f>
        <v>70.807873549500002</v>
      </c>
      <c r="L65" s="144"/>
      <c r="N65" s="144"/>
      <c r="P65" s="144"/>
    </row>
    <row r="66" spans="1:17" ht="15.75" x14ac:dyDescent="0.25">
      <c r="A66" s="75"/>
      <c r="B66" s="75"/>
      <c r="C66" s="75"/>
      <c r="D66" s="75"/>
      <c r="E66" s="363" t="s">
        <v>128</v>
      </c>
      <c r="F66" s="364"/>
      <c r="G66" s="146">
        <f>'[1]Français - 4 e trim'!G63</f>
        <v>2.7830625000000002</v>
      </c>
      <c r="H66" s="146">
        <f>'[1]Français - 4 e trim'!H63</f>
        <v>17.887799999999999</v>
      </c>
      <c r="I66" s="146">
        <f>'[1]Français - 4 e trim'!I63</f>
        <v>32.420394123493949</v>
      </c>
      <c r="J66" s="146">
        <f>'[1]Français - 4 e trim'!J63</f>
        <v>651.23599999999999</v>
      </c>
      <c r="K66" s="196">
        <f>'[1]Français - 4 e trim'!K63</f>
        <v>49.782865387500003</v>
      </c>
      <c r="L66" s="144"/>
      <c r="N66" s="144"/>
      <c r="P66" s="144"/>
    </row>
    <row r="67" spans="1:17" ht="16.5" thickBot="1" x14ac:dyDescent="0.3">
      <c r="A67" s="75"/>
      <c r="B67" s="75"/>
      <c r="C67" s="75"/>
      <c r="D67" s="75"/>
      <c r="E67" s="354" t="s">
        <v>129</v>
      </c>
      <c r="F67" s="355"/>
      <c r="G67" s="171">
        <f>'[1]Français - 4 e trim'!G64</f>
        <v>5.2018890000000004</v>
      </c>
      <c r="H67" s="171">
        <f>'[1]Français - 4 e trim'!H64</f>
        <v>15.3469</v>
      </c>
      <c r="I67" s="171">
        <f>'[1]Français - 4 e trim'!I64</f>
        <v>51.694497833019746</v>
      </c>
      <c r="J67" s="171">
        <f>'[1]Français - 4 e trim'!J64</f>
        <v>647.53399999999999</v>
      </c>
      <c r="K67" s="294">
        <f>'[1]Français - 4 e trim'!K64</f>
        <v>79.832870294100005</v>
      </c>
      <c r="L67" s="144"/>
      <c r="M67" s="173" t="s">
        <v>61</v>
      </c>
      <c r="N67" s="144"/>
      <c r="P67" s="144"/>
    </row>
    <row r="68" spans="1:17" ht="16.5" thickBot="1" x14ac:dyDescent="0.3">
      <c r="A68" s="75"/>
      <c r="B68" s="75"/>
      <c r="C68" s="75"/>
      <c r="D68" s="75"/>
      <c r="E68" s="351" t="s">
        <v>112</v>
      </c>
      <c r="F68" s="356"/>
      <c r="G68" s="151">
        <f>SUM(G64:G67)</f>
        <v>17.442654000000001</v>
      </c>
      <c r="H68" s="152">
        <v>0</v>
      </c>
      <c r="I68" s="151">
        <f>SUM(I64:I67)</f>
        <v>161.01672636185469</v>
      </c>
      <c r="J68" s="152">
        <v>0</v>
      </c>
      <c r="K68" s="174">
        <f>SUM(K64:K67)</f>
        <v>256.67737286110003</v>
      </c>
      <c r="L68" s="144"/>
      <c r="N68" s="144"/>
      <c r="P68" s="144"/>
    </row>
    <row r="69" spans="1:17" ht="15.75" x14ac:dyDescent="0.25">
      <c r="A69" s="75"/>
      <c r="B69" s="75"/>
      <c r="C69" s="75"/>
      <c r="D69" s="75"/>
      <c r="E69" s="295"/>
      <c r="F69" s="295"/>
      <c r="G69" s="296"/>
      <c r="H69" s="296"/>
      <c r="I69" s="296"/>
      <c r="J69" s="296"/>
      <c r="K69" s="296"/>
      <c r="L69" s="167"/>
      <c r="M69" s="167"/>
      <c r="N69" s="167"/>
      <c r="O69" s="144"/>
      <c r="P69" s="144"/>
    </row>
    <row r="70" spans="1:17" ht="20.25" x14ac:dyDescent="0.25">
      <c r="A70" s="374" t="s">
        <v>149</v>
      </c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</row>
    <row r="71" spans="1:17" ht="20.25" thickBot="1" x14ac:dyDescent="0.35">
      <c r="A71" s="357" t="s">
        <v>150</v>
      </c>
      <c r="B71" s="357"/>
      <c r="C71" s="357"/>
      <c r="D71" s="357"/>
      <c r="E71" s="357"/>
      <c r="F71" s="357"/>
      <c r="G71" s="175"/>
      <c r="H71" s="75"/>
      <c r="I71" s="357" t="s">
        <v>151</v>
      </c>
      <c r="J71" s="357"/>
      <c r="K71" s="357"/>
      <c r="L71" s="357"/>
      <c r="M71" s="357"/>
      <c r="N71" s="357"/>
      <c r="O71" s="357"/>
      <c r="P71" s="144"/>
    </row>
    <row r="72" spans="1:17" ht="35.25" thickBot="1" x14ac:dyDescent="0.3">
      <c r="A72" s="297" t="s">
        <v>120</v>
      </c>
      <c r="B72" s="137" t="s">
        <v>152</v>
      </c>
      <c r="C72" s="137" t="s">
        <v>153</v>
      </c>
      <c r="D72" s="137" t="s">
        <v>135</v>
      </c>
      <c r="E72" s="137" t="s">
        <v>136</v>
      </c>
      <c r="F72" s="156" t="s">
        <v>137</v>
      </c>
      <c r="G72" s="298"/>
      <c r="H72" s="75"/>
      <c r="I72" s="405" t="s">
        <v>120</v>
      </c>
      <c r="J72" s="406"/>
      <c r="K72" s="137" t="s">
        <v>152</v>
      </c>
      <c r="L72" s="137" t="s">
        <v>153</v>
      </c>
      <c r="M72" s="137" t="s">
        <v>135</v>
      </c>
      <c r="N72" s="137" t="s">
        <v>136</v>
      </c>
      <c r="O72" s="156" t="s">
        <v>137</v>
      </c>
      <c r="P72" s="144"/>
    </row>
    <row r="73" spans="1:17" ht="19.5" x14ac:dyDescent="0.25">
      <c r="A73" s="195" t="s">
        <v>139</v>
      </c>
      <c r="B73" s="146">
        <f>'[1]Français - 4 e trim'!B70</f>
        <v>2.070897</v>
      </c>
      <c r="C73" s="146">
        <f>'[1]Français - 4 e trim'!C70</f>
        <v>281780.71000000002</v>
      </c>
      <c r="D73" s="146">
        <f>'[1]Français - 4 e trim'!D70</f>
        <v>0.58353882699686999</v>
      </c>
      <c r="E73" s="146">
        <f>'[1]Français - 4 e trim'!E70</f>
        <v>585.04200000000003</v>
      </c>
      <c r="F73" s="196">
        <f>'[1]Français - 4 e trim'!F70</f>
        <v>0.99743065796450503</v>
      </c>
      <c r="G73" s="298"/>
      <c r="H73" s="75"/>
      <c r="I73" s="363" t="s">
        <v>126</v>
      </c>
      <c r="J73" s="364"/>
      <c r="K73" s="169">
        <f>'[1]Français - 4 e trim'!K70</f>
        <v>7.2033800000000001</v>
      </c>
      <c r="L73" s="169">
        <f>'[1]Français - 4 e trim'!L70</f>
        <v>383371.85</v>
      </c>
      <c r="M73" s="169">
        <f>'[1]Français - 4 e trim'!M70</f>
        <v>2.7615731168529996</v>
      </c>
      <c r="N73" s="169">
        <f>'[1]Français - 4 e trim'!N70</f>
        <v>585.04200000000003</v>
      </c>
      <c r="O73" s="238">
        <f>'[1]Français - 4 e trim'!O70</f>
        <v>4.7202989133310078</v>
      </c>
      <c r="P73" s="144"/>
    </row>
    <row r="74" spans="1:17" ht="19.5" x14ac:dyDescent="0.25">
      <c r="A74" s="195" t="s">
        <v>140</v>
      </c>
      <c r="B74" s="146">
        <f>'[1]Français - 4 e trim'!B71</f>
        <v>2.3194029999999999</v>
      </c>
      <c r="C74" s="146">
        <f>'[1]Français - 4 e trim'!C71</f>
        <v>281780.71000000002</v>
      </c>
      <c r="D74" s="146">
        <f>'[1]Français - 4 e trim'!D71</f>
        <v>0.65356302411612999</v>
      </c>
      <c r="E74" s="146">
        <f>'[1]Français - 4 e trim'!E71</f>
        <v>621.27300000000002</v>
      </c>
      <c r="F74" s="196">
        <f>'[1]Français - 4 e trim'!F71</f>
        <v>1.0519739697622945</v>
      </c>
      <c r="G74" s="298"/>
      <c r="H74" s="75"/>
      <c r="I74" s="363" t="s">
        <v>127</v>
      </c>
      <c r="J74" s="364"/>
      <c r="K74" s="146">
        <f>'[1]Français - 4 e trim'!K71</f>
        <v>8.4847710000000003</v>
      </c>
      <c r="L74" s="146">
        <f>'[1]Français - 4 e trim'!L71</f>
        <v>383371.85</v>
      </c>
      <c r="M74" s="146">
        <f>'[1]Français - 4 e trim'!M71</f>
        <v>3.2528223550963498</v>
      </c>
      <c r="N74" s="146">
        <f>'[1]Français - 4 e trim'!N71</f>
        <v>621.27300000000002</v>
      </c>
      <c r="O74" s="196">
        <f>'[1]Français - 4 e trim'!O71</f>
        <v>5.2357375181222254</v>
      </c>
      <c r="P74" s="144"/>
    </row>
    <row r="75" spans="1:17" ht="19.5" x14ac:dyDescent="0.25">
      <c r="A75" s="195" t="s">
        <v>141</v>
      </c>
      <c r="B75" s="146">
        <f>'[1]Français - 4 e trim'!B72</f>
        <v>1.0960110000000001</v>
      </c>
      <c r="C75" s="146">
        <f>'[1]Français - 4 e trim'!C72</f>
        <v>281780.71000000002</v>
      </c>
      <c r="D75" s="146">
        <f>'[1]Français - 4 e trim'!D72</f>
        <v>0.30883475774781005</v>
      </c>
      <c r="E75" s="146">
        <f>'[1]Français - 4 e trim'!E72</f>
        <v>651.23599999999999</v>
      </c>
      <c r="F75" s="196">
        <f>'[1]Français - 4 e trim'!F72</f>
        <v>0.47422863255073439</v>
      </c>
      <c r="G75" s="298"/>
      <c r="H75" s="75"/>
      <c r="I75" s="363" t="s">
        <v>128</v>
      </c>
      <c r="J75" s="364"/>
      <c r="K75" s="146">
        <f>'[1]Français - 4 e trim'!K72</f>
        <v>4.0894680000000001</v>
      </c>
      <c r="L75" s="146">
        <f>'[1]Français - 4 e trim'!L72</f>
        <v>383371.85</v>
      </c>
      <c r="M75" s="146">
        <f>'[1]Français - 4 e trim'!M72</f>
        <v>1.5677869126757999</v>
      </c>
      <c r="N75" s="146">
        <f>'[1]Français - 4 e trim'!N72</f>
        <v>651.23599999999999</v>
      </c>
      <c r="O75" s="196">
        <f>'[1]Français - 4 e trim'!O72</f>
        <v>2.4074020979733919</v>
      </c>
      <c r="P75" s="144"/>
    </row>
    <row r="76" spans="1:17" ht="20.25" thickBot="1" x14ac:dyDescent="0.3">
      <c r="A76" s="293" t="s">
        <v>142</v>
      </c>
      <c r="B76" s="171">
        <f>'[1]Français - 4 e trim'!B73</f>
        <v>2.7495620000000001</v>
      </c>
      <c r="C76" s="171">
        <f>'[1]Français - 4 e trim'!C73</f>
        <v>281780.71000000002</v>
      </c>
      <c r="D76" s="171">
        <f>'[1]Français - 4 e trim'!D73</f>
        <v>0.77477353254902004</v>
      </c>
      <c r="E76" s="171">
        <f>'[1]Français - 4 e trim'!E73</f>
        <v>647.53399999999999</v>
      </c>
      <c r="F76" s="294">
        <f>'[1]Français - 4 e trim'!F73</f>
        <v>1.196498612503776</v>
      </c>
      <c r="G76" s="298"/>
      <c r="H76" s="75"/>
      <c r="I76" s="354" t="s">
        <v>129</v>
      </c>
      <c r="J76" s="355"/>
      <c r="K76" s="146">
        <f>'[1]Français - 4 e trim'!K73</f>
        <v>8.9003110000000003</v>
      </c>
      <c r="L76" s="146">
        <f>'[1]Français - 4 e trim'!L73</f>
        <v>383371.85</v>
      </c>
      <c r="M76" s="146">
        <f>'[1]Français - 4 e trim'!M73</f>
        <v>3.4121286936453497</v>
      </c>
      <c r="N76" s="146">
        <f>'[1]Français - 4 e trim'!N73</f>
        <v>647.53399999999999</v>
      </c>
      <c r="O76" s="196">
        <f>'[1]Français - 4 e trim'!O73</f>
        <v>5.2694201287428148</v>
      </c>
      <c r="P76" s="144"/>
    </row>
    <row r="77" spans="1:17" ht="20.25" thickBot="1" x14ac:dyDescent="0.3">
      <c r="A77" s="201" t="s">
        <v>112</v>
      </c>
      <c r="B77" s="151">
        <f>SUM(B73:B76)</f>
        <v>8.2358729999999998</v>
      </c>
      <c r="C77" s="152">
        <v>0</v>
      </c>
      <c r="D77" s="151">
        <f>SUM(D73:D76)</f>
        <v>2.3207101414098301</v>
      </c>
      <c r="E77" s="152">
        <v>0</v>
      </c>
      <c r="F77" s="174">
        <f>SUM(F73:F76)</f>
        <v>3.7201318727813097</v>
      </c>
      <c r="G77" s="298"/>
      <c r="H77" s="75"/>
      <c r="I77" s="351" t="s">
        <v>112</v>
      </c>
      <c r="J77" s="356"/>
      <c r="K77" s="151">
        <f>SUM(K73:K76)</f>
        <v>28.677930000000003</v>
      </c>
      <c r="L77" s="152">
        <v>0</v>
      </c>
      <c r="M77" s="151">
        <f>SUM(M73:M76)</f>
        <v>10.994311078270499</v>
      </c>
      <c r="N77" s="152">
        <v>0</v>
      </c>
      <c r="O77" s="174">
        <f>SUM(O73:O76)</f>
        <v>17.63285865816944</v>
      </c>
      <c r="P77" s="144"/>
    </row>
    <row r="78" spans="1:17" ht="19.5" x14ac:dyDescent="0.3">
      <c r="A78" s="266"/>
      <c r="B78" s="167"/>
      <c r="C78" s="167"/>
      <c r="D78" s="167"/>
      <c r="E78" s="167"/>
      <c r="F78" s="167"/>
      <c r="G78" s="175"/>
      <c r="H78" s="175"/>
      <c r="I78" s="166"/>
      <c r="J78" s="166"/>
      <c r="K78" s="166"/>
      <c r="L78" s="167"/>
      <c r="M78" s="167"/>
      <c r="N78" s="167"/>
      <c r="O78" s="144"/>
      <c r="P78" s="144"/>
    </row>
    <row r="79" spans="1:17" ht="19.5" x14ac:dyDescent="0.3">
      <c r="A79" s="266"/>
      <c r="B79" s="167"/>
      <c r="C79" s="167"/>
      <c r="D79" s="167"/>
      <c r="E79" s="167"/>
      <c r="F79" s="167"/>
      <c r="G79" s="175"/>
      <c r="H79" s="175"/>
      <c r="I79" s="166"/>
      <c r="J79" s="166"/>
      <c r="K79" s="166"/>
      <c r="L79" s="167"/>
      <c r="M79" s="167"/>
      <c r="N79" s="167"/>
      <c r="O79" s="144"/>
      <c r="P79" s="144"/>
    </row>
    <row r="80" spans="1:17" ht="20.25" x14ac:dyDescent="0.25">
      <c r="A80" s="374" t="s">
        <v>154</v>
      </c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</row>
    <row r="81" spans="1:17" ht="20.25" thickBot="1" x14ac:dyDescent="0.35">
      <c r="A81" s="266"/>
      <c r="B81" s="167"/>
      <c r="C81" s="167"/>
      <c r="D81" s="167"/>
      <c r="E81" s="167"/>
      <c r="F81" s="167"/>
      <c r="G81" s="388" t="s">
        <v>155</v>
      </c>
      <c r="H81" s="388"/>
      <c r="I81" s="388"/>
      <c r="J81" s="166"/>
      <c r="K81" s="166"/>
      <c r="L81" s="167"/>
      <c r="M81" s="167"/>
      <c r="N81" s="167"/>
      <c r="O81" s="144"/>
      <c r="P81" s="144"/>
    </row>
    <row r="82" spans="1:17" ht="20.25" thickBot="1" x14ac:dyDescent="0.35">
      <c r="A82" s="266"/>
      <c r="B82" s="167"/>
      <c r="C82" s="167"/>
      <c r="D82" s="167"/>
      <c r="E82" s="167"/>
      <c r="F82" s="167"/>
      <c r="G82" s="358" t="s">
        <v>120</v>
      </c>
      <c r="H82" s="359"/>
      <c r="I82" s="299" t="s">
        <v>156</v>
      </c>
      <c r="J82" s="166"/>
      <c r="K82" s="166"/>
      <c r="L82" s="167"/>
      <c r="M82" s="167"/>
      <c r="N82" s="167"/>
      <c r="O82" s="144"/>
      <c r="P82" s="144"/>
    </row>
    <row r="83" spans="1:17" ht="19.5" x14ac:dyDescent="0.3">
      <c r="A83" s="266"/>
      <c r="B83" s="167"/>
      <c r="C83" s="167"/>
      <c r="D83" s="167"/>
      <c r="E83" s="167"/>
      <c r="F83" s="167"/>
      <c r="G83" s="361" t="s">
        <v>126</v>
      </c>
      <c r="H83" s="362"/>
      <c r="I83" s="292">
        <f>+'[1]Français - 4 e trim'!I81:J81</f>
        <v>0.30749242199999999</v>
      </c>
      <c r="J83" s="166"/>
      <c r="K83" s="166"/>
      <c r="L83" s="167"/>
      <c r="M83" s="167"/>
      <c r="N83" s="167"/>
      <c r="O83" s="144"/>
      <c r="P83" s="144"/>
    </row>
    <row r="84" spans="1:17" ht="19.5" x14ac:dyDescent="0.3">
      <c r="A84" s="266"/>
      <c r="B84" s="167"/>
      <c r="C84" s="167"/>
      <c r="D84" s="167"/>
      <c r="E84" s="167"/>
      <c r="F84" s="167"/>
      <c r="G84" s="363" t="s">
        <v>157</v>
      </c>
      <c r="H84" s="364"/>
      <c r="I84" s="238">
        <f>'[1]Français - 4 e trim'!I82:J82</f>
        <v>0.8717849418555299</v>
      </c>
      <c r="J84" s="166"/>
      <c r="K84" s="166"/>
      <c r="L84" s="167"/>
      <c r="M84" s="167"/>
      <c r="N84" s="167"/>
      <c r="O84" s="144"/>
      <c r="P84" s="144"/>
    </row>
    <row r="85" spans="1:17" ht="19.5" x14ac:dyDescent="0.3">
      <c r="A85" s="266"/>
      <c r="B85" s="167"/>
      <c r="C85" s="167"/>
      <c r="D85" s="167"/>
      <c r="E85" s="167"/>
      <c r="F85" s="167"/>
      <c r="G85" s="363" t="s">
        <v>158</v>
      </c>
      <c r="H85" s="364"/>
      <c r="I85" s="238">
        <f>'[1]Français - 4 e trim'!J83</f>
        <v>15.724480431900879</v>
      </c>
      <c r="J85" s="166"/>
      <c r="K85" s="166"/>
      <c r="L85" s="167"/>
      <c r="M85" s="167"/>
      <c r="N85" s="167"/>
      <c r="O85" s="144"/>
      <c r="P85" s="144"/>
    </row>
    <row r="86" spans="1:17" ht="20.25" thickBot="1" x14ac:dyDescent="0.35">
      <c r="A86" s="266"/>
      <c r="B86" s="167"/>
      <c r="C86" s="167"/>
      <c r="D86" s="167"/>
      <c r="E86" s="167"/>
      <c r="F86" s="167"/>
      <c r="G86" s="354" t="s">
        <v>159</v>
      </c>
      <c r="H86" s="355"/>
      <c r="I86" s="300">
        <f>'[1]Français - 4 e trim'!I84:J84</f>
        <v>0.69692342200000001</v>
      </c>
      <c r="J86" s="166"/>
      <c r="K86" s="166"/>
      <c r="L86" s="167"/>
      <c r="M86" s="167"/>
      <c r="N86" s="167"/>
      <c r="O86" s="144"/>
      <c r="P86" s="144"/>
    </row>
    <row r="87" spans="1:17" ht="20.25" thickBot="1" x14ac:dyDescent="0.35">
      <c r="A87" s="266"/>
      <c r="B87" s="167"/>
      <c r="C87" s="167"/>
      <c r="D87" s="167"/>
      <c r="E87" s="167"/>
      <c r="F87" s="167"/>
      <c r="G87" s="351" t="s">
        <v>112</v>
      </c>
      <c r="H87" s="356"/>
      <c r="I87" s="164">
        <f>SUM(I83:I86)</f>
        <v>17.60068121775641</v>
      </c>
      <c r="J87" s="166"/>
      <c r="K87" s="166"/>
      <c r="L87" s="167"/>
      <c r="M87" s="167"/>
      <c r="N87" s="167"/>
      <c r="O87" s="144"/>
      <c r="P87" s="144"/>
    </row>
    <row r="88" spans="1:17" ht="19.5" x14ac:dyDescent="0.3">
      <c r="A88" s="266"/>
      <c r="B88" s="167"/>
      <c r="C88" s="167"/>
      <c r="D88" s="167"/>
      <c r="E88" s="167"/>
      <c r="F88" s="167"/>
      <c r="G88" s="175"/>
      <c r="H88" s="175"/>
      <c r="I88" s="166"/>
      <c r="J88" s="166"/>
      <c r="K88" s="166"/>
      <c r="L88" s="167"/>
      <c r="M88" s="167"/>
      <c r="N88" s="167"/>
      <c r="O88" s="144"/>
      <c r="P88" s="144"/>
    </row>
    <row r="89" spans="1:17" ht="26.25" x14ac:dyDescent="0.25">
      <c r="A89" s="360" t="s">
        <v>160</v>
      </c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</row>
    <row r="90" spans="1:17" ht="20.25" x14ac:dyDescent="0.3">
      <c r="A90" s="301"/>
      <c r="B90" s="301"/>
      <c r="C90" s="301"/>
      <c r="D90" s="301"/>
      <c r="E90" s="301"/>
      <c r="F90" s="301"/>
      <c r="G90" s="175"/>
      <c r="H90" s="175"/>
      <c r="I90" s="166"/>
      <c r="J90" s="166"/>
      <c r="K90" s="166"/>
      <c r="L90" s="167"/>
      <c r="M90" s="167"/>
      <c r="N90" s="167"/>
      <c r="O90" s="144"/>
      <c r="P90" s="144"/>
    </row>
    <row r="91" spans="1:17" ht="20.25" x14ac:dyDescent="0.25">
      <c r="A91" s="374" t="s">
        <v>161</v>
      </c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  <c r="Q91" s="374"/>
    </row>
    <row r="92" spans="1:17" ht="20.25" thickBot="1" x14ac:dyDescent="0.35">
      <c r="A92" s="135"/>
      <c r="B92" s="74"/>
      <c r="C92" s="74"/>
      <c r="D92" s="74"/>
      <c r="E92" s="74"/>
      <c r="F92" s="75"/>
      <c r="G92" s="175"/>
      <c r="H92" s="175"/>
      <c r="I92" s="166"/>
      <c r="J92" s="166"/>
      <c r="K92" s="166"/>
      <c r="L92" s="167"/>
      <c r="M92" s="167"/>
      <c r="N92" s="167"/>
      <c r="O92" s="144"/>
      <c r="P92" s="144"/>
    </row>
    <row r="93" spans="1:17" ht="60.75" thickBot="1" x14ac:dyDescent="0.3">
      <c r="A93" s="75"/>
      <c r="B93" s="75"/>
      <c r="C93" s="75"/>
      <c r="D93" s="75"/>
      <c r="E93" s="358" t="s">
        <v>120</v>
      </c>
      <c r="F93" s="359"/>
      <c r="G93" s="137" t="s">
        <v>162</v>
      </c>
      <c r="H93" s="137" t="s">
        <v>163</v>
      </c>
      <c r="I93" s="137" t="s">
        <v>164</v>
      </c>
      <c r="J93" s="137" t="s">
        <v>165</v>
      </c>
      <c r="K93" s="138" t="s">
        <v>166</v>
      </c>
      <c r="L93" s="167"/>
      <c r="M93" s="167"/>
      <c r="N93" s="167"/>
      <c r="O93" s="144"/>
      <c r="P93" s="144"/>
    </row>
    <row r="94" spans="1:17" ht="15.75" x14ac:dyDescent="0.25">
      <c r="A94" s="75"/>
      <c r="B94" s="75"/>
      <c r="C94" s="75"/>
      <c r="D94" s="75"/>
      <c r="E94" s="361" t="s">
        <v>126</v>
      </c>
      <c r="F94" s="362"/>
      <c r="G94" s="159">
        <f>'[1]Français - 4 e trim'!G92</f>
        <v>1.5028060000000001</v>
      </c>
      <c r="H94" s="159">
        <f>'[1]Français - 4 e trim'!H92</f>
        <v>98.007900000000006</v>
      </c>
      <c r="I94" s="159">
        <f>'[1]Français - 4 e trim'!I92</f>
        <v>147.28686016740002</v>
      </c>
      <c r="J94" s="159">
        <f>'[1]Français - 4 e trim'!J92</f>
        <v>579.68100000000004</v>
      </c>
      <c r="K94" s="292">
        <f>'[1]Français - 4 e trim'!K92</f>
        <v>85.379394388698628</v>
      </c>
      <c r="L94" s="167"/>
      <c r="M94" s="167"/>
      <c r="N94" s="167"/>
      <c r="O94" s="144"/>
      <c r="P94" s="144"/>
    </row>
    <row r="95" spans="1:17" ht="15.75" x14ac:dyDescent="0.25">
      <c r="A95" s="75"/>
      <c r="B95" s="75"/>
      <c r="C95" s="75"/>
      <c r="D95" s="75"/>
      <c r="E95" s="363" t="s">
        <v>127</v>
      </c>
      <c r="F95" s="364"/>
      <c r="G95" s="146">
        <f>'[1]Français - 4 e trim'!G93</f>
        <v>3.231725</v>
      </c>
      <c r="H95" s="146">
        <f>'[1]Français - 4 e trim'!H93</f>
        <v>108.7302</v>
      </c>
      <c r="I95" s="146">
        <f>'[1]Français - 4 e trim'!I93</f>
        <v>351.386105595</v>
      </c>
      <c r="J95" s="146">
        <f>'[1]Français - 4 e trim'!J93</f>
        <v>613.52</v>
      </c>
      <c r="K95" s="196">
        <f>'[1]Français - 4 e trim'!K93</f>
        <v>215.58240350464442</v>
      </c>
      <c r="L95" s="167"/>
      <c r="M95" s="167"/>
      <c r="N95" s="167"/>
      <c r="O95" s="144"/>
      <c r="P95" s="144"/>
    </row>
    <row r="96" spans="1:17" ht="15.75" x14ac:dyDescent="0.25">
      <c r="A96" s="75"/>
      <c r="B96" s="75"/>
      <c r="C96" s="75"/>
      <c r="D96" s="75"/>
      <c r="E96" s="363" t="s">
        <v>128</v>
      </c>
      <c r="F96" s="364"/>
      <c r="G96" s="169">
        <f>'[1]Français - 4 e trim'!G94</f>
        <v>2.1697470000000001</v>
      </c>
      <c r="H96" s="146">
        <f>'[1]Français - 4 e trim'!H94</f>
        <v>98.988299999999995</v>
      </c>
      <c r="I96" s="146">
        <f>'[1]Français - 4 e trim'!I94</f>
        <v>214.7795669601</v>
      </c>
      <c r="J96" s="146">
        <f>'[1]Français - 4 e trim'!J94</f>
        <v>647.72500000000002</v>
      </c>
      <c r="K96" s="196">
        <f>'[1]Français - 4 e trim'!K94</f>
        <v>139.11809500923079</v>
      </c>
      <c r="L96" s="167"/>
      <c r="M96" s="302"/>
      <c r="N96" s="167"/>
      <c r="O96" s="144"/>
      <c r="P96" s="144"/>
    </row>
    <row r="97" spans="1:17" ht="16.5" thickBot="1" x14ac:dyDescent="0.3">
      <c r="A97" s="75"/>
      <c r="B97" s="75"/>
      <c r="C97" s="75"/>
      <c r="D97" s="75"/>
      <c r="E97" s="354" t="s">
        <v>129</v>
      </c>
      <c r="F97" s="355"/>
      <c r="G97" s="171">
        <f>'[1]Français - 4 e trim'!G95</f>
        <v>3.123834</v>
      </c>
      <c r="H97" s="171">
        <f>'[1]Français - 4 e trim'!H95</f>
        <v>81.805400000000006</v>
      </c>
      <c r="I97" s="171">
        <f>'[1]Français - 4 e trim'!I95</f>
        <v>255.54648990360002</v>
      </c>
      <c r="J97" s="171">
        <f>'[1]Français - 4 e trim'!J95</f>
        <v>640.29</v>
      </c>
      <c r="K97" s="300">
        <f>'[1]Français - 4 e trim'!K95</f>
        <v>163.62386202037604</v>
      </c>
      <c r="L97" s="167"/>
      <c r="M97" s="167"/>
      <c r="N97" s="167"/>
      <c r="O97" s="144"/>
      <c r="P97" s="144"/>
    </row>
    <row r="98" spans="1:17" ht="16.5" thickBot="1" x14ac:dyDescent="0.3">
      <c r="A98" s="75"/>
      <c r="B98" s="75"/>
      <c r="C98" s="75"/>
      <c r="D98" s="75"/>
      <c r="E98" s="351" t="s">
        <v>112</v>
      </c>
      <c r="F98" s="356"/>
      <c r="G98" s="151">
        <f>SUM(G94:G97)</f>
        <v>10.028112</v>
      </c>
      <c r="H98" s="152">
        <v>0</v>
      </c>
      <c r="I98" s="151">
        <f>SUM(I94:I97)</f>
        <v>968.9990226261001</v>
      </c>
      <c r="J98" s="152">
        <v>0</v>
      </c>
      <c r="K98" s="174">
        <f>SUM(K94:K97)</f>
        <v>603.70375492294988</v>
      </c>
      <c r="L98" s="167"/>
      <c r="M98" s="167"/>
      <c r="N98" s="167"/>
      <c r="O98" s="144"/>
      <c r="P98" s="144"/>
    </row>
    <row r="99" spans="1:17" ht="15.75" x14ac:dyDescent="0.25">
      <c r="A99" s="75"/>
      <c r="B99" s="75"/>
      <c r="C99" s="75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44"/>
      <c r="P99" s="144"/>
    </row>
    <row r="100" spans="1:17" ht="15.75" x14ac:dyDescent="0.25">
      <c r="A100" s="75"/>
      <c r="B100" s="75"/>
      <c r="C100" s="75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44"/>
      <c r="P100" s="144"/>
    </row>
    <row r="101" spans="1:17" ht="15.75" x14ac:dyDescent="0.25">
      <c r="A101" s="75"/>
      <c r="B101" s="75"/>
      <c r="C101" s="75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44"/>
      <c r="P101" s="144"/>
    </row>
    <row r="102" spans="1:17" ht="20.25" x14ac:dyDescent="0.25">
      <c r="A102" s="374" t="s">
        <v>167</v>
      </c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</row>
    <row r="103" spans="1:17" ht="19.5" x14ac:dyDescent="0.3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</row>
    <row r="104" spans="1:17" ht="20.25" thickBot="1" x14ac:dyDescent="0.35">
      <c r="A104" s="357" t="s">
        <v>131</v>
      </c>
      <c r="B104" s="357"/>
      <c r="C104" s="357"/>
      <c r="D104" s="357"/>
      <c r="E104" s="357"/>
      <c r="F104" s="357"/>
      <c r="G104" s="175"/>
      <c r="H104" s="175"/>
      <c r="I104" s="357" t="s">
        <v>168</v>
      </c>
      <c r="J104" s="357"/>
      <c r="K104" s="357"/>
      <c r="L104" s="357"/>
      <c r="M104" s="357"/>
      <c r="N104" s="357"/>
      <c r="O104" s="357"/>
      <c r="P104" s="144"/>
    </row>
    <row r="105" spans="1:17" ht="35.25" thickBot="1" x14ac:dyDescent="0.3">
      <c r="A105" s="290" t="s">
        <v>120</v>
      </c>
      <c r="B105" s="137" t="s">
        <v>169</v>
      </c>
      <c r="C105" s="137" t="s">
        <v>170</v>
      </c>
      <c r="D105" s="137" t="s">
        <v>171</v>
      </c>
      <c r="E105" s="137" t="s">
        <v>172</v>
      </c>
      <c r="F105" s="156" t="s">
        <v>173</v>
      </c>
      <c r="G105" s="298"/>
      <c r="H105" s="298"/>
      <c r="I105" s="358" t="s">
        <v>120</v>
      </c>
      <c r="J105" s="359"/>
      <c r="K105" s="137" t="s">
        <v>169</v>
      </c>
      <c r="L105" s="137" t="s">
        <v>174</v>
      </c>
      <c r="M105" s="137" t="s">
        <v>171</v>
      </c>
      <c r="N105" s="137" t="s">
        <v>172</v>
      </c>
      <c r="O105" s="156" t="s">
        <v>173</v>
      </c>
      <c r="P105" s="144"/>
    </row>
    <row r="106" spans="1:17" ht="19.5" x14ac:dyDescent="0.25">
      <c r="A106" s="291" t="s">
        <v>139</v>
      </c>
      <c r="B106" s="159">
        <f>'[1]Français - 4 e trim'!B101</f>
        <v>2.1944361990950227</v>
      </c>
      <c r="C106" s="159">
        <f>'[1]Français - 4 e trim'!C101</f>
        <v>1429.1990000000001</v>
      </c>
      <c r="D106" s="159">
        <f>'[1]Français - 4 e trim'!D101</f>
        <v>3.1362860213104078</v>
      </c>
      <c r="E106" s="159">
        <f>'[1]Français - 4 e trim'!E101</f>
        <v>585.04200000000003</v>
      </c>
      <c r="F106" s="292">
        <f>'[1]Français - 4 e trim'!F101</f>
        <v>5.3607878089272356</v>
      </c>
      <c r="G106" s="298"/>
      <c r="H106" s="298"/>
      <c r="I106" s="361" t="s">
        <v>126</v>
      </c>
      <c r="J106" s="362"/>
      <c r="K106" s="159">
        <f>'[1]Français - 4 e trim'!K101</f>
        <v>13.965450000000001</v>
      </c>
      <c r="L106" s="159">
        <f>'[1]Français - 4 e trim'!L101</f>
        <v>12.084199999999999</v>
      </c>
      <c r="M106" s="159">
        <f>'[1]Français - 4 e trim'!M101</f>
        <v>97.827713864406093</v>
      </c>
      <c r="N106" s="159">
        <f>'[1]Français - 4 e trim'!N101</f>
        <v>579.68100000000004</v>
      </c>
      <c r="O106" s="292">
        <f>'[1]Français - 4 e trim'!O101</f>
        <v>168.76129089</v>
      </c>
      <c r="P106" s="144"/>
    </row>
    <row r="107" spans="1:17" ht="19.5" x14ac:dyDescent="0.25">
      <c r="A107" s="195" t="s">
        <v>140</v>
      </c>
      <c r="B107" s="146">
        <f>'[1]Français - 4 e trim'!B102</f>
        <v>2.0036069999999997</v>
      </c>
      <c r="C107" s="146">
        <f>'[1]Français - 4 e trim'!C102</f>
        <v>1429.1991</v>
      </c>
      <c r="D107" s="146">
        <f>'[1]Français - 4 e trim'!D102</f>
        <v>2.8635533211536996</v>
      </c>
      <c r="E107" s="146">
        <f>'[1]Français - 4 e trim'!E102</f>
        <v>621.27300000000002</v>
      </c>
      <c r="F107" s="196">
        <f>'[1]Français - 4 e trim'!F102</f>
        <v>4.6091707206875228</v>
      </c>
      <c r="G107" s="298"/>
      <c r="H107" s="298"/>
      <c r="I107" s="363" t="s">
        <v>127</v>
      </c>
      <c r="J107" s="364"/>
      <c r="K107" s="169">
        <f>'[1]Français - 4 e trim'!K102</f>
        <v>14.407657499999999</v>
      </c>
      <c r="L107" s="169">
        <f>'[1]Français - 4 e trim'!L102</f>
        <v>14.7438</v>
      </c>
      <c r="M107" s="169">
        <f>'[1]Français - 4 e trim'!M102</f>
        <v>130.32613974026771</v>
      </c>
      <c r="N107" s="169">
        <f>'[1]Français - 4 e trim'!N102</f>
        <v>613.52</v>
      </c>
      <c r="O107" s="238">
        <f>'[1]Français - 4 e trim'!O102</f>
        <v>212.42362064849999</v>
      </c>
      <c r="P107" s="144"/>
    </row>
    <row r="108" spans="1:17" ht="19.5" x14ac:dyDescent="0.25">
      <c r="A108" s="195" t="s">
        <v>141</v>
      </c>
      <c r="B108" s="146">
        <f>'[1]Français - 4 e trim'!B103</f>
        <v>1.8801960000000002</v>
      </c>
      <c r="C108" s="146">
        <f>'[1]Français - 4 e trim'!C103</f>
        <v>1587.528</v>
      </c>
      <c r="D108" s="146">
        <f>'[1]Français - 4 e trim'!D103</f>
        <v>2.9848637954880006</v>
      </c>
      <c r="E108" s="146">
        <f>'[1]Français - 4 e trim'!E103</f>
        <v>651.23599999999999</v>
      </c>
      <c r="F108" s="196">
        <f>'[1]Français - 4 e trim'!F103</f>
        <v>4.5833826684765588</v>
      </c>
      <c r="G108" s="298"/>
      <c r="H108" s="298"/>
      <c r="I108" s="363" t="s">
        <v>128</v>
      </c>
      <c r="J108" s="364"/>
      <c r="K108" s="169">
        <f>'[1]Français - 4 e trim'!K103</f>
        <v>8.3491875000000011</v>
      </c>
      <c r="L108" s="169">
        <f>'[1]Français - 4 e trim'!L103</f>
        <v>17.887799999999999</v>
      </c>
      <c r="M108" s="169">
        <f>'[1]Français - 4 e trim'!M103</f>
        <v>96.736819449355323</v>
      </c>
      <c r="N108" s="169">
        <f>'[1]Français - 4 e trim'!N103</f>
        <v>647.72500000000002</v>
      </c>
      <c r="O108" s="238">
        <f>'[1]Français - 4 e trim'!O103</f>
        <v>149.3485961625</v>
      </c>
      <c r="P108" s="144"/>
    </row>
    <row r="109" spans="1:17" ht="20.25" thickBot="1" x14ac:dyDescent="0.3">
      <c r="A109" s="293" t="s">
        <v>142</v>
      </c>
      <c r="B109" s="171">
        <f>'[1]Français - 4 e trim'!B104</f>
        <v>2.2048209999999999</v>
      </c>
      <c r="C109" s="171">
        <f>'[1]Français - 4 e trim'!C104</f>
        <v>1532.7750000000001</v>
      </c>
      <c r="D109" s="171">
        <f>'[1]Français - 4 e trim'!D104</f>
        <v>3.3794945082750001</v>
      </c>
      <c r="E109" s="171">
        <f>'[1]Français - 4 e trim'!E104</f>
        <v>647.53399999999999</v>
      </c>
      <c r="F109" s="294">
        <f>'[1]Français - 4 e trim'!F104</f>
        <v>5.2190224888191201</v>
      </c>
      <c r="G109" s="298"/>
      <c r="H109" s="298"/>
      <c r="I109" s="354" t="s">
        <v>129</v>
      </c>
      <c r="J109" s="355"/>
      <c r="K109" s="304">
        <f>'[1]Français - 4 e trim'!K104</f>
        <v>15.605667</v>
      </c>
      <c r="L109" s="304">
        <f>'[1]Français - 4 e trim'!L104</f>
        <v>15.3469</v>
      </c>
      <c r="M109" s="304">
        <f>'[1]Français - 4 e trim'!M104</f>
        <v>153.34856556182785</v>
      </c>
      <c r="N109" s="304">
        <f>'[1]Français - 4 e trim'!N104</f>
        <v>640.29</v>
      </c>
      <c r="O109" s="300">
        <f>'[1]Français - 4 e trim'!O104</f>
        <v>239.4986108823</v>
      </c>
      <c r="P109" s="144"/>
    </row>
    <row r="110" spans="1:17" ht="20.25" thickBot="1" x14ac:dyDescent="0.3">
      <c r="A110" s="201" t="s">
        <v>112</v>
      </c>
      <c r="B110" s="151">
        <f>SUM(B106:B109)</f>
        <v>8.2830601990950221</v>
      </c>
      <c r="C110" s="152">
        <v>0</v>
      </c>
      <c r="D110" s="151">
        <f>SUM(D106:D109)</f>
        <v>12.364197646227108</v>
      </c>
      <c r="E110" s="152">
        <v>0</v>
      </c>
      <c r="F110" s="174">
        <f>SUM(F106:F109)</f>
        <v>19.772363686910438</v>
      </c>
      <c r="G110" s="298"/>
      <c r="H110" s="298"/>
      <c r="I110" s="351" t="s">
        <v>112</v>
      </c>
      <c r="J110" s="356"/>
      <c r="K110" s="151">
        <f>SUM(K106:K109)</f>
        <v>52.327961999999999</v>
      </c>
      <c r="L110" s="152">
        <v>0</v>
      </c>
      <c r="M110" s="151">
        <f>SUM(M106:M109)</f>
        <v>478.23923861585695</v>
      </c>
      <c r="N110" s="152">
        <v>0</v>
      </c>
      <c r="O110" s="174">
        <f>SUM(O106:O109)</f>
        <v>770.03211858329996</v>
      </c>
      <c r="P110" s="144"/>
    </row>
    <row r="111" spans="1:17" ht="19.5" x14ac:dyDescent="0.3">
      <c r="A111" s="165"/>
      <c r="B111" s="165"/>
      <c r="C111" s="165"/>
      <c r="D111" s="165"/>
      <c r="E111" s="165"/>
      <c r="F111" s="165"/>
      <c r="G111" s="175"/>
      <c r="H111" s="175"/>
      <c r="I111" s="75"/>
      <c r="J111" s="75"/>
      <c r="K111" s="75"/>
      <c r="L111" s="75"/>
      <c r="M111" s="75"/>
      <c r="N111" s="75"/>
      <c r="O111" s="75"/>
      <c r="P111" s="144"/>
    </row>
    <row r="112" spans="1:17" ht="19.5" x14ac:dyDescent="0.3">
      <c r="A112" s="166"/>
      <c r="B112" s="166"/>
      <c r="C112" s="166"/>
      <c r="D112" s="166"/>
      <c r="E112" s="166"/>
      <c r="F112" s="166"/>
      <c r="G112" s="175"/>
      <c r="H112" s="175"/>
      <c r="I112" s="75"/>
      <c r="J112" s="75"/>
      <c r="K112" s="75"/>
      <c r="L112" s="75"/>
      <c r="M112" s="75"/>
      <c r="N112" s="75"/>
      <c r="O112" s="75"/>
      <c r="P112" s="144"/>
    </row>
    <row r="113" spans="1:17" ht="19.5" x14ac:dyDescent="0.3">
      <c r="A113" s="166"/>
      <c r="B113" s="166"/>
      <c r="C113" s="166"/>
      <c r="D113" s="166"/>
      <c r="E113" s="166"/>
      <c r="F113" s="166"/>
      <c r="G113" s="175"/>
      <c r="H113" s="175"/>
      <c r="I113" s="75"/>
      <c r="J113" s="75"/>
      <c r="K113" s="75"/>
      <c r="L113" s="75"/>
      <c r="M113" s="75"/>
      <c r="N113" s="75"/>
      <c r="O113" s="75"/>
      <c r="P113" s="144"/>
    </row>
    <row r="114" spans="1:17" ht="20.25" x14ac:dyDescent="0.25">
      <c r="A114" s="374" t="s">
        <v>175</v>
      </c>
      <c r="B114" s="374"/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</row>
    <row r="115" spans="1:17" ht="19.5" x14ac:dyDescent="0.25">
      <c r="A115" s="305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</row>
    <row r="116" spans="1:17" ht="20.25" thickBot="1" x14ac:dyDescent="0.35">
      <c r="A116" s="175"/>
      <c r="B116" s="175"/>
      <c r="C116" s="175"/>
      <c r="D116" s="175"/>
      <c r="E116" s="357" t="s">
        <v>176</v>
      </c>
      <c r="F116" s="357"/>
      <c r="G116" s="357"/>
      <c r="H116" s="357"/>
      <c r="I116" s="357"/>
      <c r="J116" s="357"/>
      <c r="K116" s="357"/>
      <c r="L116" s="167"/>
      <c r="M116" s="167"/>
      <c r="N116" s="167"/>
      <c r="O116" s="144"/>
      <c r="P116" s="144"/>
    </row>
    <row r="117" spans="1:17" ht="35.25" thickBot="1" x14ac:dyDescent="0.3">
      <c r="A117" s="75"/>
      <c r="B117" s="75"/>
      <c r="C117" s="75"/>
      <c r="D117" s="75"/>
      <c r="E117" s="358" t="s">
        <v>120</v>
      </c>
      <c r="F117" s="359"/>
      <c r="G117" s="137" t="s">
        <v>152</v>
      </c>
      <c r="H117" s="137" t="s">
        <v>153</v>
      </c>
      <c r="I117" s="137" t="s">
        <v>171</v>
      </c>
      <c r="J117" s="137" t="s">
        <v>172</v>
      </c>
      <c r="K117" s="156" t="s">
        <v>173</v>
      </c>
      <c r="L117" s="144"/>
      <c r="N117" s="144"/>
      <c r="P117" s="144"/>
    </row>
    <row r="118" spans="1:17" ht="15.75" x14ac:dyDescent="0.25">
      <c r="A118" s="75"/>
      <c r="B118" s="75"/>
      <c r="C118" s="75"/>
      <c r="D118" s="75"/>
      <c r="E118" s="361" t="s">
        <v>126</v>
      </c>
      <c r="F118" s="362"/>
      <c r="G118" s="159">
        <f>'[1]Français - 4 e trim'!G111</f>
        <v>5.4255639999999996</v>
      </c>
      <c r="H118" s="159">
        <f>'[1]Français - 4 e trim'!H111</f>
        <v>281780.71000000002</v>
      </c>
      <c r="I118" s="159">
        <f>'[1]Français - 4 e trim'!I111</f>
        <v>1.52881927607044</v>
      </c>
      <c r="J118" s="159">
        <f>'[1]Français - 4 e trim'!J111</f>
        <v>579.68100000000004</v>
      </c>
      <c r="K118" s="292">
        <f>'[1]Français - 4 e trim'!K111</f>
        <v>2.6373458437838053</v>
      </c>
      <c r="L118" s="144"/>
      <c r="N118" s="144"/>
      <c r="P118" s="144"/>
    </row>
    <row r="119" spans="1:17" ht="15.75" x14ac:dyDescent="0.25">
      <c r="A119" s="75"/>
      <c r="B119" s="75"/>
      <c r="C119" s="75"/>
      <c r="D119" s="75"/>
      <c r="E119" s="363" t="s">
        <v>127</v>
      </c>
      <c r="F119" s="364"/>
      <c r="G119" s="146">
        <f>'[1]Français - 4 e trim'!G112</f>
        <v>6.0766249999999999</v>
      </c>
      <c r="H119" s="146">
        <f>'[1]Français - 4 e trim'!H112</f>
        <v>281780.71000000002</v>
      </c>
      <c r="I119" s="146">
        <f>'[1]Français - 4 e trim'!I112</f>
        <v>1.71227570690375</v>
      </c>
      <c r="J119" s="146">
        <f>'[1]Français - 4 e trim'!J112</f>
        <v>621.27300000000002</v>
      </c>
      <c r="K119" s="196">
        <f>'[1]Français - 4 e trim'!K112</f>
        <v>2.7560761644297274</v>
      </c>
      <c r="L119" s="144"/>
      <c r="N119" s="144"/>
      <c r="P119" s="144"/>
    </row>
    <row r="120" spans="1:17" ht="15.75" x14ac:dyDescent="0.25">
      <c r="A120" s="75"/>
      <c r="B120" s="75"/>
      <c r="C120" s="75"/>
      <c r="D120" s="75"/>
      <c r="E120" s="363" t="s">
        <v>128</v>
      </c>
      <c r="F120" s="364"/>
      <c r="G120" s="146">
        <f>'[1]Français - 4 e trim'!G113</f>
        <v>2.8714509999999995</v>
      </c>
      <c r="H120" s="146">
        <f>'[1]Français - 4 e trim'!H113</f>
        <v>281780.71000000002</v>
      </c>
      <c r="I120" s="146">
        <f>'[1]Français - 4 e trim'!I113</f>
        <v>0.80911950151020995</v>
      </c>
      <c r="J120" s="146">
        <f>'[1]Français - 4 e trim'!J113</f>
        <v>651.23599999999999</v>
      </c>
      <c r="K120" s="196">
        <f>'[1]Français - 4 e trim'!K113</f>
        <v>1.2424366919368861</v>
      </c>
      <c r="L120" s="144"/>
      <c r="N120" s="144"/>
      <c r="P120" s="144"/>
    </row>
    <row r="121" spans="1:17" ht="16.5" thickBot="1" x14ac:dyDescent="0.3">
      <c r="A121" s="75"/>
      <c r="B121" s="75"/>
      <c r="C121" s="75"/>
      <c r="D121" s="75"/>
      <c r="E121" s="354" t="s">
        <v>129</v>
      </c>
      <c r="F121" s="355"/>
      <c r="G121" s="171">
        <f>'[1]Français - 4 e trim'!G114</f>
        <v>5.8513880000000009</v>
      </c>
      <c r="H121" s="171">
        <f>'[1]Français - 4 e trim'!H114</f>
        <v>281780.71000000002</v>
      </c>
      <c r="I121" s="171">
        <f>'[1]Français - 4 e trim'!I114</f>
        <v>1.6488082651254805</v>
      </c>
      <c r="J121" s="171">
        <f>'[1]Français - 4 e trim'!J114</f>
        <v>647.53399999999999</v>
      </c>
      <c r="K121" s="294">
        <f>'[1]Français - 4 e trim'!K114</f>
        <v>2.5462883263666165</v>
      </c>
      <c r="L121" s="144"/>
      <c r="N121" s="144"/>
      <c r="P121" s="144"/>
    </row>
    <row r="122" spans="1:17" ht="16.5" thickBot="1" x14ac:dyDescent="0.3">
      <c r="A122" s="75"/>
      <c r="B122" s="75"/>
      <c r="C122" s="75"/>
      <c r="D122" s="75"/>
      <c r="E122" s="351" t="s">
        <v>112</v>
      </c>
      <c r="F122" s="356"/>
      <c r="G122" s="151">
        <f>SUM(G118:G121)</f>
        <v>20.225027999999998</v>
      </c>
      <c r="H122" s="152">
        <v>0</v>
      </c>
      <c r="I122" s="151">
        <f>SUM(I118:I121)</f>
        <v>5.6990227496098802</v>
      </c>
      <c r="J122" s="152">
        <v>0</v>
      </c>
      <c r="K122" s="174">
        <f>SUM(K118:K121)</f>
        <v>9.1821470265170344</v>
      </c>
      <c r="L122" s="144"/>
      <c r="N122" s="144"/>
      <c r="P122" s="144"/>
    </row>
    <row r="123" spans="1:17" ht="19.5" x14ac:dyDescent="0.3">
      <c r="A123" s="175"/>
      <c r="B123" s="175"/>
      <c r="C123" s="175"/>
      <c r="D123" s="175"/>
      <c r="E123" s="175"/>
      <c r="F123" s="175"/>
      <c r="G123" s="175"/>
      <c r="H123" s="175"/>
      <c r="I123" s="166"/>
      <c r="J123" s="166"/>
      <c r="K123" s="166"/>
      <c r="L123" s="144"/>
      <c r="N123" s="144"/>
      <c r="P123" s="144"/>
    </row>
    <row r="124" spans="1:17" ht="19.5" x14ac:dyDescent="0.3">
      <c r="A124" s="175"/>
      <c r="B124" s="175"/>
      <c r="C124" s="175"/>
      <c r="D124" s="175"/>
      <c r="E124" s="175"/>
      <c r="F124" s="175"/>
      <c r="G124" s="175"/>
      <c r="H124" s="175"/>
      <c r="I124" s="166"/>
      <c r="J124" s="166"/>
      <c r="K124" s="166"/>
      <c r="L124" s="167"/>
      <c r="M124" s="167"/>
      <c r="N124" s="167"/>
      <c r="O124" s="144"/>
      <c r="P124" s="144"/>
    </row>
    <row r="125" spans="1:17" ht="26.25" x14ac:dyDescent="0.25">
      <c r="A125" s="360" t="s">
        <v>177</v>
      </c>
      <c r="B125" s="360"/>
      <c r="C125" s="360"/>
      <c r="D125" s="360"/>
      <c r="E125" s="360"/>
      <c r="F125" s="360"/>
      <c r="G125" s="360"/>
      <c r="H125" s="360"/>
      <c r="I125" s="360"/>
      <c r="J125" s="360"/>
      <c r="K125" s="360"/>
      <c r="L125" s="360"/>
      <c r="M125" s="360"/>
      <c r="N125" s="360"/>
      <c r="O125" s="360"/>
      <c r="P125" s="360"/>
      <c r="Q125" s="360"/>
    </row>
    <row r="126" spans="1:17" ht="16.5" x14ac:dyDescent="0.25">
      <c r="A126" s="413" t="s">
        <v>178</v>
      </c>
      <c r="B126" s="413"/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</row>
    <row r="127" spans="1:17" ht="15.75" x14ac:dyDescent="0.25">
      <c r="A127" s="266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144"/>
      <c r="P127" s="144"/>
      <c r="Q127" s="74"/>
    </row>
    <row r="128" spans="1:17" ht="15.75" x14ac:dyDescent="0.25">
      <c r="A128" s="266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144"/>
      <c r="P128" s="144"/>
      <c r="Q128" s="74"/>
    </row>
    <row r="129" spans="1:17" ht="20.25" x14ac:dyDescent="0.25">
      <c r="A129" s="374" t="s">
        <v>179</v>
      </c>
      <c r="B129" s="374"/>
      <c r="C129" s="374"/>
      <c r="D129" s="374"/>
      <c r="E129" s="374"/>
      <c r="F129" s="374"/>
      <c r="G129" s="374"/>
      <c r="H129" s="374"/>
      <c r="I129" s="374"/>
      <c r="J129" s="374"/>
      <c r="K129" s="374"/>
      <c r="L129" s="374"/>
      <c r="M129" s="374"/>
      <c r="N129" s="374"/>
      <c r="O129" s="374"/>
      <c r="P129" s="374"/>
      <c r="Q129" s="374"/>
    </row>
    <row r="130" spans="1:17" ht="15.75" thickBot="1" x14ac:dyDescent="0.3">
      <c r="A130" s="388" t="s">
        <v>180</v>
      </c>
      <c r="B130" s="388"/>
      <c r="C130" s="388"/>
      <c r="D130" s="388"/>
      <c r="E130" s="388"/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</row>
    <row r="131" spans="1:17" ht="40.5" thickBot="1" x14ac:dyDescent="0.3">
      <c r="A131" s="75"/>
      <c r="B131" s="414" t="s">
        <v>120</v>
      </c>
      <c r="C131" s="415"/>
      <c r="D131" s="137" t="s">
        <v>82</v>
      </c>
      <c r="E131" s="137" t="s">
        <v>83</v>
      </c>
      <c r="F131" s="137" t="s">
        <v>27</v>
      </c>
      <c r="G131" s="137" t="s">
        <v>84</v>
      </c>
      <c r="H131" s="137" t="s">
        <v>30</v>
      </c>
      <c r="I131" s="137" t="s">
        <v>181</v>
      </c>
      <c r="J131" s="137" t="s">
        <v>25</v>
      </c>
      <c r="K131" s="137" t="s">
        <v>29</v>
      </c>
      <c r="L131" s="306" t="s">
        <v>22</v>
      </c>
      <c r="M131" s="307" t="s">
        <v>32</v>
      </c>
      <c r="N131" s="308" t="s">
        <v>182</v>
      </c>
      <c r="O131" s="212" t="s">
        <v>183</v>
      </c>
      <c r="P131" s="75"/>
      <c r="Q131" s="75"/>
    </row>
    <row r="132" spans="1:17" ht="15.75" x14ac:dyDescent="0.25">
      <c r="A132" s="75"/>
      <c r="B132" s="416" t="s">
        <v>184</v>
      </c>
      <c r="C132" s="417"/>
      <c r="D132" s="309">
        <f>'[1]Français - 4 e trim'!D125</f>
        <v>62.799099569999996</v>
      </c>
      <c r="E132" s="309">
        <f>'[1]Français - 4 e trim'!E125</f>
        <v>19.709504950000003</v>
      </c>
      <c r="F132" s="309">
        <f>'[1]Français - 4 e trim'!F125</f>
        <v>-9.4388050000000057E-2</v>
      </c>
      <c r="G132" s="309">
        <f>'[1]Français - 4 e trim'!G125</f>
        <v>1.71557921</v>
      </c>
      <c r="H132" s="309">
        <f>'[1]Français - 4 e trim'!H125</f>
        <v>14.97125</v>
      </c>
      <c r="I132" s="309">
        <f>'[1]Français - 4 e trim'!I125</f>
        <v>0.69530000000000003</v>
      </c>
      <c r="J132" s="309">
        <f>'[1]Français - 4 e trim'!J125</f>
        <v>4.5</v>
      </c>
      <c r="K132" s="309">
        <f>'[1]Français - 4 e trim'!K125</f>
        <v>1.3787499999999999</v>
      </c>
      <c r="L132" s="310">
        <f>'[1]Français - 4 e trim'!L125</f>
        <v>1.8316250000000001</v>
      </c>
      <c r="M132" s="311">
        <f>'[1]Français - 4 e trim'!M125</f>
        <v>-0.35206626000000002</v>
      </c>
      <c r="N132" s="312">
        <f>'[1]Français - 4 e trim'!N125</f>
        <v>107.15465442</v>
      </c>
      <c r="O132" s="313">
        <f>'[1]Français - 4 e trim'!O125</f>
        <v>62.689973331185641</v>
      </c>
      <c r="P132" s="75"/>
      <c r="Q132" s="75"/>
    </row>
    <row r="133" spans="1:17" ht="15.75" x14ac:dyDescent="0.25">
      <c r="A133" s="75"/>
      <c r="B133" s="416" t="s">
        <v>185</v>
      </c>
      <c r="C133" s="417"/>
      <c r="D133" s="314">
        <f>'[1]Français - 4 e trim'!D126</f>
        <v>38.342852469999997</v>
      </c>
      <c r="E133" s="314">
        <f>'[1]Français - 4 e trim'!E126</f>
        <v>6.6267794400000017</v>
      </c>
      <c r="F133" s="314">
        <f>'[1]Français - 4 e trim'!F126</f>
        <v>-0.26457786999999999</v>
      </c>
      <c r="G133" s="314">
        <f>'[1]Français - 4 e trim'!G126</f>
        <v>2.5302357899999999</v>
      </c>
      <c r="H133" s="314">
        <f>'[1]Français - 4 e trim'!H126</f>
        <v>5.7102500000000003</v>
      </c>
      <c r="I133" s="314">
        <f>'[1]Français - 4 e trim'!I126</f>
        <v>0.634575</v>
      </c>
      <c r="J133" s="314">
        <f>'[1]Français - 4 e trim'!J126</f>
        <v>0</v>
      </c>
      <c r="K133" s="314">
        <f>'[1]Français - 4 e trim'!K126</f>
        <v>1.1014999999999999</v>
      </c>
      <c r="L133" s="315">
        <f>'[1]Français - 4 e trim'!L126</f>
        <v>3.0471599999999999</v>
      </c>
      <c r="M133" s="311">
        <f>'[1]Français - 4 e trim'!M126</f>
        <v>-0.53547268999999997</v>
      </c>
      <c r="N133" s="312">
        <f>'[1]Français - 4 e trim'!N126</f>
        <v>57.19330214</v>
      </c>
      <c r="O133" s="316">
        <f>'[1]Français - 4 e trim'!O126</f>
        <v>35.532654400424221</v>
      </c>
      <c r="P133" s="75"/>
      <c r="Q133" s="75"/>
    </row>
    <row r="134" spans="1:17" ht="15.75" x14ac:dyDescent="0.25">
      <c r="A134" s="75"/>
      <c r="B134" s="416" t="s">
        <v>141</v>
      </c>
      <c r="C134" s="417"/>
      <c r="D134" s="314">
        <f>'[1]Français - 4 e trim'!D127</f>
        <v>21.808703339999997</v>
      </c>
      <c r="E134" s="314">
        <f>'[1]Français - 4 e trim'!E127</f>
        <v>17.270715760000002</v>
      </c>
      <c r="F134" s="314">
        <f>'[1]Français - 4 e trim'!F127</f>
        <v>-1.2583710000000001</v>
      </c>
      <c r="G134" s="314">
        <f>'[1]Français - 4 e trim'!G127</f>
        <v>1.4810469900000001</v>
      </c>
      <c r="H134" s="314">
        <f>'[1]Français - 4 e trim'!H127</f>
        <v>7.1912500000000001</v>
      </c>
      <c r="I134" s="314">
        <f>'[1]Français - 4 e trim'!I127</f>
        <v>0.78710000000000002</v>
      </c>
      <c r="J134" s="314">
        <f>'[1]Français - 4 e trim'!J127</f>
        <v>6</v>
      </c>
      <c r="K134" s="314">
        <f>'[1]Français - 4 e trim'!K127</f>
        <v>3.9079999999999999</v>
      </c>
      <c r="L134" s="315">
        <f>'[1]Français - 4 e trim'!L127</f>
        <v>1.413306</v>
      </c>
      <c r="M134" s="311">
        <f>'[1]Français - 4 e trim'!M127</f>
        <v>-0.54440065000000004</v>
      </c>
      <c r="N134" s="312">
        <f>'[1]Français - 4 e trim'!N127</f>
        <v>58.057350440000008</v>
      </c>
      <c r="O134" s="311">
        <f>'[1]Français - 4 e trim'!O127</f>
        <v>37.809036671143851</v>
      </c>
      <c r="P134" s="75"/>
      <c r="Q134" s="75"/>
    </row>
    <row r="135" spans="1:17" ht="16.5" thickBot="1" x14ac:dyDescent="0.3">
      <c r="A135" s="75"/>
      <c r="B135" s="416" t="s">
        <v>186</v>
      </c>
      <c r="C135" s="417"/>
      <c r="D135" s="317">
        <f>'[1]Français - 4 e trim'!D128</f>
        <v>46.613677529999997</v>
      </c>
      <c r="E135" s="317">
        <f>'[1]Français - 4 e trim'!E128</f>
        <v>22.26310307</v>
      </c>
      <c r="F135" s="317">
        <f>'[1]Français - 4 e trim'!F128</f>
        <v>-0.33380021999999998</v>
      </c>
      <c r="G135" s="317">
        <f>'[1]Français - 4 e trim'!G128</f>
        <v>1.2381473300000001</v>
      </c>
      <c r="H135" s="317">
        <f>'[1]Français - 4 e trim'!H128</f>
        <v>2.6139999999999999</v>
      </c>
      <c r="I135" s="317">
        <f>'[1]Français - 4 e trim'!I128</f>
        <v>1.218075</v>
      </c>
      <c r="J135" s="317">
        <f>'[1]Français - 4 e trim'!J128</f>
        <v>9</v>
      </c>
      <c r="K135" s="317">
        <f>'[1]Français - 4 e trim'!K128</f>
        <v>7.4974499999999997</v>
      </c>
      <c r="L135" s="317">
        <f>'[1]Français - 4 e trim'!L128</f>
        <v>0.87468500000000005</v>
      </c>
      <c r="M135" s="318">
        <f>'[1]Français - 4 e trim'!M128</f>
        <v>-0.35056014201570879</v>
      </c>
      <c r="N135" s="319">
        <f>'[1]Français - 4 e trim'!N128</f>
        <v>90.634777567984287</v>
      </c>
      <c r="O135" s="319">
        <f>'[1]Français - 4 e trim'!O128</f>
        <v>58.689100057707137</v>
      </c>
      <c r="P135" s="75"/>
      <c r="Q135" s="75"/>
    </row>
    <row r="136" spans="1:17" ht="16.5" thickBot="1" x14ac:dyDescent="0.3">
      <c r="A136" s="75"/>
      <c r="B136" s="419" t="s">
        <v>112</v>
      </c>
      <c r="C136" s="420"/>
      <c r="D136" s="320">
        <f>SUM(D132:D135)</f>
        <v>169.56433290999999</v>
      </c>
      <c r="E136" s="320">
        <f t="shared" ref="E136:M136" si="2">SUM(E132:E135)</f>
        <v>65.870103220000004</v>
      </c>
      <c r="F136" s="320">
        <f t="shared" si="2"/>
        <v>-1.9511371400000002</v>
      </c>
      <c r="G136" s="320">
        <f t="shared" si="2"/>
        <v>6.9650093200000009</v>
      </c>
      <c r="H136" s="320">
        <f t="shared" si="2"/>
        <v>30.486750000000001</v>
      </c>
      <c r="I136" s="320">
        <f t="shared" si="2"/>
        <v>3.3350499999999998</v>
      </c>
      <c r="J136" s="320">
        <f t="shared" si="2"/>
        <v>19.5</v>
      </c>
      <c r="K136" s="320">
        <f t="shared" si="2"/>
        <v>13.8857</v>
      </c>
      <c r="L136" s="321">
        <f t="shared" si="2"/>
        <v>7.1667759999999996</v>
      </c>
      <c r="M136" s="321">
        <f t="shared" si="2"/>
        <v>-1.7824997420157087</v>
      </c>
      <c r="N136" s="322">
        <f>SUM(N132:N135)</f>
        <v>313.04008456798431</v>
      </c>
      <c r="O136" s="227">
        <f>SUM(O132:O135)</f>
        <v>194.72076446046083</v>
      </c>
      <c r="P136" s="75"/>
      <c r="Q136" s="75"/>
    </row>
    <row r="137" spans="1:17" ht="15.75" x14ac:dyDescent="0.25">
      <c r="A137" s="229"/>
      <c r="B137" s="74"/>
      <c r="C137" s="74"/>
      <c r="D137" s="74"/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</row>
    <row r="138" spans="1:17" ht="15.75" x14ac:dyDescent="0.25">
      <c r="A138" s="229"/>
      <c r="B138" s="74"/>
      <c r="C138" s="74"/>
      <c r="D138" s="74"/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</row>
    <row r="139" spans="1:17" ht="15.75" x14ac:dyDescent="0.25">
      <c r="A139" s="229"/>
      <c r="B139" s="74"/>
      <c r="C139" s="74"/>
      <c r="D139" s="74"/>
      <c r="E139" s="7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</row>
    <row r="140" spans="1:17" ht="15.75" x14ac:dyDescent="0.25">
      <c r="A140" s="229"/>
      <c r="B140" s="74"/>
      <c r="C140" s="74"/>
      <c r="D140" s="74"/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1:17" ht="15.75" x14ac:dyDescent="0.25">
      <c r="A141" s="229"/>
      <c r="B141" s="74"/>
      <c r="C141" s="74"/>
      <c r="D141" s="74"/>
      <c r="E141" s="74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</row>
    <row r="142" spans="1:17" ht="15.75" x14ac:dyDescent="0.25">
      <c r="A142" s="229"/>
      <c r="B142" s="74"/>
      <c r="C142" s="74"/>
      <c r="D142" s="74"/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</row>
    <row r="143" spans="1:17" ht="18.75" x14ac:dyDescent="0.3">
      <c r="A143" s="229"/>
      <c r="B143" s="74"/>
      <c r="C143" s="74"/>
      <c r="D143" s="75"/>
      <c r="E143" s="387" t="s">
        <v>187</v>
      </c>
      <c r="F143" s="387"/>
      <c r="G143" s="387"/>
      <c r="H143" s="243"/>
      <c r="I143" s="75"/>
      <c r="J143" s="75"/>
      <c r="K143" s="75"/>
      <c r="L143" s="387" t="s">
        <v>188</v>
      </c>
      <c r="M143" s="387"/>
      <c r="N143" s="387"/>
      <c r="O143" s="387"/>
      <c r="P143" s="387"/>
      <c r="Q143" s="75"/>
    </row>
    <row r="144" spans="1:17" ht="27" thickBot="1" x14ac:dyDescent="0.45">
      <c r="A144" s="229"/>
      <c r="B144" s="74"/>
      <c r="C144" s="75"/>
      <c r="D144" s="75"/>
      <c r="E144" s="388" t="s">
        <v>155</v>
      </c>
      <c r="F144" s="388"/>
      <c r="G144" s="388"/>
      <c r="H144" s="233"/>
      <c r="I144" s="75"/>
      <c r="J144" s="75"/>
      <c r="K144" s="75"/>
      <c r="L144" s="231"/>
      <c r="M144" s="418" t="s">
        <v>155</v>
      </c>
      <c r="N144" s="418"/>
      <c r="O144" s="418"/>
      <c r="P144" s="323"/>
      <c r="Q144" s="75"/>
    </row>
    <row r="145" spans="1:17" ht="27" thickBot="1" x14ac:dyDescent="0.45">
      <c r="A145" s="231"/>
      <c r="B145" s="231"/>
      <c r="C145" s="75"/>
      <c r="D145" s="75"/>
      <c r="E145" s="358" t="s">
        <v>120</v>
      </c>
      <c r="F145" s="359"/>
      <c r="G145" s="299" t="s">
        <v>156</v>
      </c>
      <c r="H145" s="324"/>
      <c r="I145" s="75"/>
      <c r="J145" s="75"/>
      <c r="K145" s="75"/>
      <c r="L145" s="74"/>
      <c r="M145" s="358" t="s">
        <v>120</v>
      </c>
      <c r="N145" s="359"/>
      <c r="O145" s="299" t="s">
        <v>156</v>
      </c>
      <c r="P145" s="74"/>
      <c r="Q145" s="231"/>
    </row>
    <row r="146" spans="1:17" ht="15.75" x14ac:dyDescent="0.3">
      <c r="A146" s="325"/>
      <c r="B146" s="74"/>
      <c r="C146" s="75"/>
      <c r="D146" s="75"/>
      <c r="E146" s="361" t="s">
        <v>126</v>
      </c>
      <c r="F146" s="362"/>
      <c r="G146" s="292">
        <f>'[1]Français - 4 e trim'!F135</f>
        <v>23.898066598377913</v>
      </c>
      <c r="H146" s="75"/>
      <c r="I146" s="75"/>
      <c r="J146" s="75"/>
      <c r="K146" s="75"/>
      <c r="L146" s="74"/>
      <c r="M146" s="361" t="s">
        <v>126</v>
      </c>
      <c r="N146" s="362"/>
      <c r="O146" s="326">
        <f>'[1]Français - 4 e trim'!N135</f>
        <v>7.2137201170000003</v>
      </c>
      <c r="P146" s="74"/>
      <c r="Q146" s="325"/>
    </row>
    <row r="147" spans="1:17" ht="15.75" x14ac:dyDescent="0.3">
      <c r="A147" s="327"/>
      <c r="B147" s="74"/>
      <c r="C147" s="75"/>
      <c r="D147" s="75"/>
      <c r="E147" s="363" t="s">
        <v>157</v>
      </c>
      <c r="F147" s="364"/>
      <c r="G147" s="238">
        <f>'[1]Français - 4 e trim'!F136</f>
        <v>27.416317124997711</v>
      </c>
      <c r="H147" s="75"/>
      <c r="I147" s="75"/>
      <c r="J147" s="75"/>
      <c r="K147" s="75"/>
      <c r="L147" s="74"/>
      <c r="M147" s="363" t="s">
        <v>157</v>
      </c>
      <c r="N147" s="364"/>
      <c r="O147" s="196">
        <f>'[1]Français - 4 e trim'!N136</f>
        <v>8.7677825110000001</v>
      </c>
      <c r="P147" s="74"/>
      <c r="Q147" s="327"/>
    </row>
    <row r="148" spans="1:17" ht="15.75" x14ac:dyDescent="0.25">
      <c r="A148" s="75"/>
      <c r="B148" s="74"/>
      <c r="C148" s="75"/>
      <c r="D148" s="75"/>
      <c r="E148" s="363" t="s">
        <v>158</v>
      </c>
      <c r="F148" s="364"/>
      <c r="G148" s="238">
        <f>'[1]Français - 4 e trim'!F137</f>
        <v>30.488134873846779</v>
      </c>
      <c r="H148" s="75"/>
      <c r="I148" s="75"/>
      <c r="J148" s="75"/>
      <c r="K148" s="75"/>
      <c r="L148" s="74"/>
      <c r="M148" s="363" t="s">
        <v>158</v>
      </c>
      <c r="N148" s="364"/>
      <c r="O148" s="196">
        <f>'[1]Français - 4 e trim'!N137</f>
        <v>6.1906661969999996</v>
      </c>
      <c r="P148" s="74"/>
      <c r="Q148" s="75"/>
    </row>
    <row r="149" spans="1:17" ht="16.5" thickBot="1" x14ac:dyDescent="0.3">
      <c r="A149" s="75"/>
      <c r="B149" s="74"/>
      <c r="C149" s="75"/>
      <c r="D149" s="75"/>
      <c r="E149" s="354" t="s">
        <v>159</v>
      </c>
      <c r="F149" s="355"/>
      <c r="G149" s="300">
        <f>'[1]Français - 4 e trim'!F138</f>
        <v>30.158930602165828</v>
      </c>
      <c r="H149" s="75"/>
      <c r="I149" s="75"/>
      <c r="J149" s="75"/>
      <c r="K149" s="75"/>
      <c r="L149" s="74"/>
      <c r="M149" s="354" t="s">
        <v>159</v>
      </c>
      <c r="N149" s="355"/>
      <c r="O149" s="294">
        <f>'[1]Français - 4 e trim'!N138</f>
        <v>12.378233377999997</v>
      </c>
      <c r="P149" s="74"/>
      <c r="Q149" s="75"/>
    </row>
    <row r="150" spans="1:17" ht="16.5" thickBot="1" x14ac:dyDescent="0.3">
      <c r="A150" s="75"/>
      <c r="B150" s="74"/>
      <c r="C150" s="75"/>
      <c r="D150" s="75"/>
      <c r="E150" s="351" t="s">
        <v>112</v>
      </c>
      <c r="F150" s="356"/>
      <c r="G150" s="164">
        <f>SUM(G146:G149)</f>
        <v>111.96144919938823</v>
      </c>
      <c r="H150" s="75"/>
      <c r="I150" s="75"/>
      <c r="J150" s="75"/>
      <c r="K150" s="75"/>
      <c r="L150" s="74"/>
      <c r="M150" s="351" t="s">
        <v>112</v>
      </c>
      <c r="N150" s="356"/>
      <c r="O150" s="164">
        <f>SUM(O146:O149)</f>
        <v>34.550402202999997</v>
      </c>
      <c r="P150" s="74"/>
      <c r="Q150" s="75"/>
    </row>
    <row r="151" spans="1:17" ht="26.25" x14ac:dyDescent="0.25">
      <c r="A151" s="75"/>
      <c r="B151" s="74"/>
      <c r="C151" s="75"/>
      <c r="D151" s="75"/>
      <c r="E151" s="75"/>
      <c r="F151" s="75"/>
      <c r="G151" s="75"/>
      <c r="H151" s="328"/>
      <c r="I151" s="75"/>
      <c r="J151" s="75"/>
      <c r="K151" s="75"/>
      <c r="L151" s="75"/>
      <c r="M151" s="75"/>
      <c r="N151" s="75"/>
      <c r="O151" s="75"/>
      <c r="P151" s="75"/>
      <c r="Q151" s="75"/>
    </row>
    <row r="152" spans="1:17" ht="15.75" x14ac:dyDescent="0.3">
      <c r="A152" s="75"/>
      <c r="B152" s="74"/>
      <c r="C152" s="74"/>
      <c r="D152" s="74"/>
      <c r="E152" s="74"/>
      <c r="F152" s="75"/>
      <c r="G152" s="74"/>
      <c r="H152" s="325"/>
      <c r="I152" s="325"/>
      <c r="J152" s="325"/>
      <c r="K152" s="75"/>
      <c r="L152" s="232"/>
      <c r="M152" s="75"/>
      <c r="N152" s="75"/>
      <c r="O152" s="232"/>
      <c r="P152" s="246"/>
      <c r="Q152" s="75"/>
    </row>
    <row r="153" spans="1:17" ht="26.25" x14ac:dyDescent="0.25">
      <c r="A153" s="360" t="s">
        <v>189</v>
      </c>
      <c r="B153" s="360"/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</row>
    <row r="154" spans="1:17" ht="27" thickBot="1" x14ac:dyDescent="0.35">
      <c r="A154" s="229"/>
      <c r="B154" s="74"/>
      <c r="C154" s="74"/>
      <c r="D154" s="74"/>
      <c r="E154" s="74"/>
      <c r="F154" s="323"/>
      <c r="G154" s="421" t="s">
        <v>155</v>
      </c>
      <c r="H154" s="421"/>
      <c r="I154" s="421"/>
      <c r="J154" s="421"/>
      <c r="K154" s="208"/>
      <c r="L154" s="325"/>
      <c r="M154" s="325"/>
      <c r="N154" s="75"/>
      <c r="O154" s="75"/>
      <c r="P154" s="75"/>
      <c r="Q154" s="75"/>
    </row>
    <row r="155" spans="1:17" ht="19.5" thickBot="1" x14ac:dyDescent="0.35">
      <c r="A155" s="243"/>
      <c r="B155" s="243"/>
      <c r="C155" s="75"/>
      <c r="D155" s="75"/>
      <c r="E155" s="75"/>
      <c r="F155" s="325"/>
      <c r="G155" s="422" t="s">
        <v>120</v>
      </c>
      <c r="H155" s="423"/>
      <c r="I155" s="424" t="s">
        <v>156</v>
      </c>
      <c r="J155" s="425"/>
      <c r="K155" s="75"/>
      <c r="L155" s="327"/>
      <c r="M155" s="75"/>
      <c r="N155" s="75"/>
      <c r="O155" s="75"/>
      <c r="P155" s="75"/>
      <c r="Q155" s="75"/>
    </row>
    <row r="156" spans="1:17" ht="20.25" x14ac:dyDescent="0.3">
      <c r="A156" s="243"/>
      <c r="B156" s="243"/>
      <c r="C156" s="75"/>
      <c r="D156" s="75"/>
      <c r="E156" s="75"/>
      <c r="F156" s="329"/>
      <c r="G156" s="431" t="s">
        <v>126</v>
      </c>
      <c r="H156" s="432"/>
      <c r="I156" s="433">
        <f>'[1]Français - 4 e trim'!I145:J145</f>
        <v>219.0129384465547</v>
      </c>
      <c r="J156" s="434"/>
      <c r="K156" s="75"/>
      <c r="L156" s="75"/>
      <c r="M156" s="75"/>
      <c r="N156" s="75"/>
      <c r="O156" s="75"/>
      <c r="P156" s="75"/>
      <c r="Q156" s="301"/>
    </row>
    <row r="157" spans="1:17" ht="15.75" x14ac:dyDescent="0.25">
      <c r="A157" s="330"/>
      <c r="B157" s="74"/>
      <c r="C157" s="75"/>
      <c r="D157" s="75"/>
      <c r="E157" s="75"/>
      <c r="F157" s="75"/>
      <c r="G157" s="363" t="s">
        <v>127</v>
      </c>
      <c r="H157" s="435"/>
      <c r="I157" s="436">
        <f>'[1]Français - 4 e trim'!I146:J146</f>
        <v>168.25974836316212</v>
      </c>
      <c r="J157" s="437"/>
      <c r="K157" s="75"/>
      <c r="L157" s="75"/>
      <c r="M157" s="75"/>
      <c r="N157" s="75"/>
      <c r="O157" s="75"/>
      <c r="P157" s="75"/>
      <c r="Q157" s="75"/>
    </row>
    <row r="158" spans="1:17" ht="15.75" x14ac:dyDescent="0.25">
      <c r="A158" s="246"/>
      <c r="B158" s="246"/>
      <c r="C158" s="75"/>
      <c r="D158" s="75"/>
      <c r="E158" s="75"/>
      <c r="F158" s="75"/>
      <c r="G158" s="363" t="s">
        <v>128</v>
      </c>
      <c r="H158" s="435"/>
      <c r="I158" s="436">
        <f>'[1]Français - 4 e trim'!J147</f>
        <v>249.57968852310145</v>
      </c>
      <c r="J158" s="437"/>
      <c r="K158" s="75"/>
      <c r="L158" s="75"/>
      <c r="M158" s="75"/>
      <c r="N158" s="75"/>
      <c r="O158" s="75"/>
      <c r="P158" s="75"/>
      <c r="Q158" s="75"/>
    </row>
    <row r="159" spans="1:17" ht="27" thickBot="1" x14ac:dyDescent="0.45">
      <c r="A159" s="246"/>
      <c r="B159" s="246"/>
      <c r="C159" s="75"/>
      <c r="D159" s="75"/>
      <c r="E159" s="75"/>
      <c r="F159" s="75"/>
      <c r="G159" s="394" t="s">
        <v>129</v>
      </c>
      <c r="H159" s="426"/>
      <c r="I159" s="427">
        <f>'[1]Français - 4 e trim'!I148:J148</f>
        <v>193.71331877778101</v>
      </c>
      <c r="J159" s="428"/>
      <c r="K159" s="75"/>
      <c r="L159" s="231"/>
      <c r="M159" s="75"/>
      <c r="N159" s="75"/>
      <c r="O159" s="75"/>
      <c r="P159" s="75"/>
      <c r="Q159" s="75"/>
    </row>
    <row r="160" spans="1:17" ht="27" thickBot="1" x14ac:dyDescent="0.35">
      <c r="A160" s="246"/>
      <c r="B160" s="246"/>
      <c r="C160" s="75"/>
      <c r="D160" s="75"/>
      <c r="E160" s="75"/>
      <c r="F160" s="328"/>
      <c r="G160" s="351" t="s">
        <v>112</v>
      </c>
      <c r="H160" s="429"/>
      <c r="I160" s="430">
        <f>SUM(I156:J159)</f>
        <v>830.56569411059922</v>
      </c>
      <c r="J160" s="373"/>
      <c r="K160" s="75"/>
      <c r="L160" s="325"/>
      <c r="M160" s="75"/>
      <c r="N160" s="75"/>
      <c r="O160" s="75"/>
      <c r="P160" s="75"/>
      <c r="Q160" s="75"/>
    </row>
    <row r="161" spans="1:17" ht="15.75" x14ac:dyDescent="0.25">
      <c r="A161" s="246"/>
      <c r="B161" s="246"/>
      <c r="C161" s="75"/>
      <c r="D161" s="75"/>
      <c r="E161" s="75"/>
      <c r="F161" s="75"/>
      <c r="G161" s="75"/>
      <c r="H161" s="232"/>
      <c r="I161" s="242"/>
      <c r="J161" s="75"/>
      <c r="K161" s="75"/>
      <c r="L161" s="75"/>
      <c r="M161" s="75"/>
      <c r="N161" s="75"/>
      <c r="O161" s="75"/>
      <c r="P161" s="75"/>
      <c r="Q161" s="75"/>
    </row>
    <row r="162" spans="1:17" ht="15.75" x14ac:dyDescent="0.25">
      <c r="A162" s="246"/>
      <c r="B162" s="246"/>
      <c r="C162" s="75"/>
      <c r="D162" s="75"/>
      <c r="E162" s="75"/>
      <c r="F162" s="75"/>
      <c r="G162" s="75"/>
      <c r="H162" s="232"/>
      <c r="I162" s="242"/>
      <c r="J162" s="75"/>
      <c r="K162" s="75"/>
      <c r="L162" s="75"/>
      <c r="M162" s="75"/>
      <c r="N162" s="75"/>
      <c r="O162" s="75"/>
      <c r="P162" s="75"/>
      <c r="Q162" s="75"/>
    </row>
    <row r="163" spans="1:17" ht="18.75" x14ac:dyDescent="0.3">
      <c r="A163" s="130"/>
      <c r="B163" s="130"/>
      <c r="C163" s="167"/>
      <c r="D163" s="74"/>
      <c r="E163" s="74"/>
      <c r="F163" s="130"/>
      <c r="G163" s="130"/>
      <c r="H163" s="167"/>
      <c r="I163" s="242"/>
      <c r="J163" s="243"/>
      <c r="K163" s="75"/>
      <c r="L163" s="75"/>
      <c r="M163" s="243"/>
      <c r="N163" s="75"/>
      <c r="O163" s="75"/>
      <c r="P163" s="75"/>
      <c r="Q163" s="75"/>
    </row>
    <row r="164" spans="1:17" x14ac:dyDescent="0.25">
      <c r="C164" s="157"/>
      <c r="D164" s="157"/>
      <c r="E164" s="157"/>
      <c r="H164" s="249"/>
      <c r="I164" s="249"/>
      <c r="J164" s="247"/>
      <c r="K164" s="75"/>
      <c r="L164" s="75"/>
      <c r="M164" s="247"/>
      <c r="N164" s="75"/>
    </row>
    <row r="165" spans="1:17" x14ac:dyDescent="0.25">
      <c r="C165" s="157"/>
      <c r="D165" s="157"/>
      <c r="E165" s="157"/>
      <c r="H165" s="249"/>
      <c r="I165" s="249"/>
      <c r="J165" s="75"/>
      <c r="K165" s="75"/>
      <c r="L165" s="75"/>
      <c r="M165" s="75"/>
      <c r="N165" s="75"/>
    </row>
    <row r="166" spans="1:17" x14ac:dyDescent="0.25">
      <c r="C166" s="157"/>
      <c r="D166" s="157"/>
      <c r="E166" s="157"/>
      <c r="H166" s="249"/>
      <c r="I166" s="249"/>
      <c r="J166" s="75"/>
      <c r="K166" s="75"/>
      <c r="L166" s="75"/>
      <c r="M166" s="75"/>
      <c r="N166" s="75"/>
    </row>
    <row r="167" spans="1:17" x14ac:dyDescent="0.25">
      <c r="C167" s="157"/>
      <c r="D167" s="157"/>
      <c r="E167" s="157"/>
      <c r="H167" s="249"/>
      <c r="I167" s="249"/>
    </row>
    <row r="168" spans="1:17" x14ac:dyDescent="0.25">
      <c r="C168" s="157"/>
      <c r="D168" s="157"/>
      <c r="E168" s="157"/>
    </row>
    <row r="169" spans="1:17" x14ac:dyDescent="0.25">
      <c r="C169" s="157"/>
      <c r="D169" s="157"/>
      <c r="E169" s="157"/>
    </row>
    <row r="170" spans="1:17" x14ac:dyDescent="0.25">
      <c r="C170" s="157"/>
      <c r="D170" s="157"/>
      <c r="E170" s="157"/>
    </row>
    <row r="171" spans="1:17" x14ac:dyDescent="0.25">
      <c r="C171" s="157"/>
      <c r="D171" s="157"/>
      <c r="E171" s="157"/>
    </row>
  </sheetData>
  <mergeCells count="132">
    <mergeCell ref="G159:H159"/>
    <mergeCell ref="I159:J159"/>
    <mergeCell ref="G160:H160"/>
    <mergeCell ref="I160:J160"/>
    <mergeCell ref="G156:H156"/>
    <mergeCell ref="I156:J156"/>
    <mergeCell ref="G157:H157"/>
    <mergeCell ref="I157:J157"/>
    <mergeCell ref="G158:H158"/>
    <mergeCell ref="I158:J158"/>
    <mergeCell ref="E150:F150"/>
    <mergeCell ref="M150:N150"/>
    <mergeCell ref="A153:Q153"/>
    <mergeCell ref="G154:J154"/>
    <mergeCell ref="G155:H155"/>
    <mergeCell ref="I155:J155"/>
    <mergeCell ref="E147:F147"/>
    <mergeCell ref="M147:N147"/>
    <mergeCell ref="E148:F148"/>
    <mergeCell ref="M148:N148"/>
    <mergeCell ref="E149:F149"/>
    <mergeCell ref="M149:N149"/>
    <mergeCell ref="E144:G144"/>
    <mergeCell ref="M144:O144"/>
    <mergeCell ref="E145:F145"/>
    <mergeCell ref="M145:N145"/>
    <mergeCell ref="E146:F146"/>
    <mergeCell ref="M146:N146"/>
    <mergeCell ref="B133:C133"/>
    <mergeCell ref="B134:C134"/>
    <mergeCell ref="B135:C135"/>
    <mergeCell ref="B136:C136"/>
    <mergeCell ref="E143:G143"/>
    <mergeCell ref="L143:P143"/>
    <mergeCell ref="A125:Q125"/>
    <mergeCell ref="A126:Q126"/>
    <mergeCell ref="A129:Q129"/>
    <mergeCell ref="A130:Q130"/>
    <mergeCell ref="B131:C131"/>
    <mergeCell ref="B132:C132"/>
    <mergeCell ref="E117:F117"/>
    <mergeCell ref="E118:F118"/>
    <mergeCell ref="E119:F119"/>
    <mergeCell ref="E120:F120"/>
    <mergeCell ref="E121:F121"/>
    <mergeCell ref="E122:F122"/>
    <mergeCell ref="I107:J107"/>
    <mergeCell ref="I108:J108"/>
    <mergeCell ref="I109:J109"/>
    <mergeCell ref="I110:J110"/>
    <mergeCell ref="A114:Q114"/>
    <mergeCell ref="E116:K116"/>
    <mergeCell ref="E98:F98"/>
    <mergeCell ref="A102:Q102"/>
    <mergeCell ref="A104:F104"/>
    <mergeCell ref="I104:O104"/>
    <mergeCell ref="I105:J105"/>
    <mergeCell ref="I106:J106"/>
    <mergeCell ref="A91:Q91"/>
    <mergeCell ref="E93:F93"/>
    <mergeCell ref="E94:F94"/>
    <mergeCell ref="E95:F95"/>
    <mergeCell ref="E96:F96"/>
    <mergeCell ref="E97:F97"/>
    <mergeCell ref="G83:H83"/>
    <mergeCell ref="G84:H84"/>
    <mergeCell ref="G85:H85"/>
    <mergeCell ref="G86:H86"/>
    <mergeCell ref="G87:H87"/>
    <mergeCell ref="A89:Q89"/>
    <mergeCell ref="I75:J75"/>
    <mergeCell ref="I76:J76"/>
    <mergeCell ref="I77:J77"/>
    <mergeCell ref="A80:Q80"/>
    <mergeCell ref="G81:I81"/>
    <mergeCell ref="G82:H82"/>
    <mergeCell ref="A70:Q70"/>
    <mergeCell ref="A71:F71"/>
    <mergeCell ref="I71:O71"/>
    <mergeCell ref="I72:J72"/>
    <mergeCell ref="I73:J73"/>
    <mergeCell ref="I74:J74"/>
    <mergeCell ref="E63:F63"/>
    <mergeCell ref="E64:F64"/>
    <mergeCell ref="E65:F65"/>
    <mergeCell ref="E66:F66"/>
    <mergeCell ref="E67:F67"/>
    <mergeCell ref="E68:F68"/>
    <mergeCell ref="I57:J57"/>
    <mergeCell ref="I58:J58"/>
    <mergeCell ref="I59:J59"/>
    <mergeCell ref="I60:J60"/>
    <mergeCell ref="I61:J61"/>
    <mergeCell ref="E62:K62"/>
    <mergeCell ref="E51:F51"/>
    <mergeCell ref="E52:F52"/>
    <mergeCell ref="A54:Q54"/>
    <mergeCell ref="A55:F55"/>
    <mergeCell ref="I55:O55"/>
    <mergeCell ref="I56:J56"/>
    <mergeCell ref="A44:Q44"/>
    <mergeCell ref="A45:Q45"/>
    <mergeCell ref="E47:F47"/>
    <mergeCell ref="E48:F48"/>
    <mergeCell ref="E49:F49"/>
    <mergeCell ref="E50:F50"/>
    <mergeCell ref="L27:N27"/>
    <mergeCell ref="O27:Q27"/>
    <mergeCell ref="A29:A31"/>
    <mergeCell ref="A32:A33"/>
    <mergeCell ref="A34:A37"/>
    <mergeCell ref="A40:B40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scale="52" orientation="landscape" r:id="rId1"/>
  <rowBreaks count="3" manualBreakCount="3">
    <brk id="43" max="16383" man="1"/>
    <brk id="88" max="16" man="1"/>
    <brk id="1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4e trimestre 2022 français</vt:lpstr>
      <vt:lpstr>4e trimestre 2022 anglais</vt:lpstr>
      <vt:lpstr>'4e trimestre 2022 anglais'!Zone_d_impression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</dc:creator>
  <cp:lastModifiedBy>0524</cp:lastModifiedBy>
  <dcterms:created xsi:type="dcterms:W3CDTF">2023-10-26T10:36:45Z</dcterms:created>
  <dcterms:modified xsi:type="dcterms:W3CDTF">2023-10-30T08:21:35Z</dcterms:modified>
</cp:coreProperties>
</file>